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Dell\Desktop\"/>
    </mc:Choice>
  </mc:AlternateContent>
  <xr:revisionPtr revIDLastSave="0" documentId="13_ncr:1_{13506EE9-00F4-4F34-AAEE-56BE18AA13B9}" xr6:coauthVersionLast="36" xr6:coauthVersionMax="36" xr10:uidLastSave="{00000000-0000-0000-0000-000000000000}"/>
  <bookViews>
    <workbookView xWindow="0" yWindow="0" windowWidth="23040" windowHeight="8424" xr2:uid="{805B2416-FECA-4E1B-BAA2-7401136847D5}"/>
  </bookViews>
  <sheets>
    <sheet name="Sheet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68" i="1" l="1"/>
  <c r="G266" i="1"/>
  <c r="G265" i="1"/>
  <c r="G264" i="1"/>
  <c r="G263" i="1"/>
  <c r="G262" i="1"/>
  <c r="G261" i="1"/>
  <c r="G260" i="1"/>
  <c r="F259" i="1"/>
  <c r="G259" i="1" s="1"/>
  <c r="G258" i="1"/>
  <c r="G257" i="1"/>
  <c r="G256" i="1"/>
  <c r="G255" i="1"/>
  <c r="G254" i="1"/>
  <c r="G253" i="1"/>
  <c r="G252" i="1"/>
  <c r="G251" i="1"/>
  <c r="G250" i="1"/>
  <c r="G249" i="1"/>
  <c r="G248" i="1"/>
  <c r="G247" i="1"/>
  <c r="G246" i="1"/>
  <c r="G245" i="1"/>
  <c r="G244" i="1"/>
  <c r="G243" i="1"/>
  <c r="G242" i="1"/>
  <c r="G240" i="1"/>
  <c r="G239" i="1"/>
  <c r="G238" i="1"/>
  <c r="G237" i="1"/>
  <c r="G236" i="1"/>
  <c r="G235" i="1"/>
  <c r="G234" i="1"/>
  <c r="G233" i="1"/>
  <c r="F232" i="1"/>
  <c r="G232" i="1" s="1"/>
  <c r="G231" i="1"/>
  <c r="G230" i="1"/>
  <c r="G229" i="1"/>
  <c r="G228" i="1"/>
  <c r="G227" i="1"/>
  <c r="G226" i="1"/>
  <c r="G225" i="1"/>
  <c r="G224" i="1"/>
  <c r="G223" i="1"/>
  <c r="G222" i="1"/>
  <c r="F221" i="1"/>
  <c r="G221" i="1" s="1"/>
  <c r="G220" i="1"/>
  <c r="G219" i="1"/>
  <c r="G218" i="1"/>
  <c r="G217" i="1"/>
  <c r="G216" i="1"/>
  <c r="G215" i="1"/>
  <c r="G214" i="1"/>
  <c r="G213" i="1"/>
  <c r="G212" i="1"/>
  <c r="G211" i="1"/>
  <c r="F210" i="1"/>
  <c r="G210" i="1" s="1"/>
  <c r="G209" i="1"/>
  <c r="G208" i="1"/>
  <c r="G207" i="1"/>
  <c r="G206" i="1"/>
  <c r="G205" i="1"/>
  <c r="G204" i="1"/>
  <c r="G203" i="1"/>
  <c r="G202" i="1"/>
  <c r="F201" i="1"/>
  <c r="G201" i="1" s="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6" i="1"/>
  <c r="G155" i="1"/>
  <c r="G154" i="1"/>
  <c r="G153" i="1"/>
  <c r="G152" i="1"/>
  <c r="F151" i="1"/>
  <c r="F150" i="1"/>
  <c r="G150" i="1" s="1"/>
  <c r="G149" i="1"/>
  <c r="G147" i="1"/>
  <c r="G146"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F102" i="1"/>
  <c r="G102" i="1" s="1"/>
  <c r="G101" i="1"/>
  <c r="G100" i="1"/>
  <c r="G99" i="1"/>
  <c r="G98" i="1"/>
  <c r="G97" i="1"/>
  <c r="G96" i="1"/>
  <c r="G95" i="1"/>
  <c r="G94" i="1"/>
  <c r="G93" i="1"/>
  <c r="G92" i="1"/>
  <c r="G91" i="1"/>
  <c r="G90" i="1"/>
  <c r="G88" i="1"/>
  <c r="G87" i="1"/>
  <c r="G86" i="1"/>
  <c r="G85" i="1"/>
  <c r="G84" i="1"/>
  <c r="G83" i="1"/>
  <c r="G82" i="1"/>
  <c r="G81" i="1"/>
  <c r="G80" i="1"/>
  <c r="G79" i="1"/>
  <c r="G78" i="1"/>
  <c r="G77" i="1"/>
  <c r="G76" i="1"/>
  <c r="G75" i="1"/>
  <c r="G74" i="1"/>
  <c r="G73" i="1"/>
  <c r="G72" i="1"/>
  <c r="G71" i="1"/>
  <c r="G70" i="1"/>
  <c r="G69" i="1"/>
  <c r="G68" i="1"/>
  <c r="G67" i="1"/>
  <c r="G66" i="1"/>
  <c r="F65" i="1"/>
  <c r="G65" i="1" s="1"/>
  <c r="F64" i="1"/>
  <c r="G64" i="1" s="1"/>
  <c r="G63" i="1"/>
  <c r="G62" i="1"/>
  <c r="F61" i="1"/>
  <c r="G61" i="1" s="1"/>
  <c r="G60" i="1"/>
  <c r="G58" i="1"/>
  <c r="G57" i="1"/>
  <c r="G56" i="1"/>
  <c r="G55" i="1"/>
  <c r="F54" i="1"/>
  <c r="G54" i="1" s="1"/>
  <c r="G53" i="1"/>
  <c r="G52" i="1"/>
  <c r="G51" i="1"/>
  <c r="G50" i="1"/>
  <c r="G49" i="1"/>
  <c r="G48" i="1"/>
  <c r="G47" i="1"/>
  <c r="G46"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F10" i="1"/>
  <c r="G10" i="1" s="1"/>
  <c r="G8" i="1"/>
  <c r="G7" i="1"/>
  <c r="G6" i="1"/>
</calcChain>
</file>

<file path=xl/sharedStrings.xml><?xml version="1.0" encoding="utf-8"?>
<sst xmlns="http://schemas.openxmlformats.org/spreadsheetml/2006/main" count="1257" uniqueCount="589">
  <si>
    <t>DIRECTIA DE SANATATE PUBLICA JUDETEANA PRAHOVA</t>
  </si>
  <si>
    <t xml:space="preserve">COMENZI 2025- ACHIZITII DIRECTE </t>
  </si>
  <si>
    <t>Nr.crt</t>
  </si>
  <si>
    <t>Data</t>
  </si>
  <si>
    <t>FURNIZOR/                            PRESTATOR</t>
  </si>
  <si>
    <t>CPV</t>
  </si>
  <si>
    <t>Produs/serviciu/lucrare</t>
  </si>
  <si>
    <t>Valoare comanda lei fara TVA</t>
  </si>
  <si>
    <t xml:space="preserve">Valoare  lei cu TVA </t>
  </si>
  <si>
    <t>Online/  Offline</t>
  </si>
  <si>
    <t>16.01.2025</t>
  </si>
  <si>
    <t xml:space="preserve">SC HERALDICA SRL </t>
  </si>
  <si>
    <t>3582100-5</t>
  </si>
  <si>
    <t>STEAG ROMANIA PENTRU EXTERIOR, STEAG UE PENTRU EXT; DIM 100/150 CM</t>
  </si>
  <si>
    <t>SICAP</t>
  </si>
  <si>
    <t>SC TESA MED SOLUTIONS SRL</t>
  </si>
  <si>
    <t>33141620-2</t>
  </si>
  <si>
    <t>KIT TRUSA AUTO</t>
  </si>
  <si>
    <t>20.01.2025</t>
  </si>
  <si>
    <t>SC BASE TRADING IMPEX SRL</t>
  </si>
  <si>
    <t>32420000-3</t>
  </si>
  <si>
    <t>ECHIPAMENT SWITCH 5 PORTURI GIGABIT</t>
  </si>
  <si>
    <t>ASOCIATIA DE STANDARDIZARE DIN ROMANIA- ASRO</t>
  </si>
  <si>
    <t>22121000-4</t>
  </si>
  <si>
    <t>SR EN ISO 15975-2:2014 SECURITATEA ALIMENTARII CU APA POTABILA. LINII DIRECTOARE PENTRU GESTIONAREA RISCULUI SI A CRIZEI . PARTEA 2: GESTIONAREA RISCULUI</t>
  </si>
  <si>
    <t>SC SPRINTEN INFOMAR SRL</t>
  </si>
  <si>
    <t>22458000-5</t>
  </si>
  <si>
    <t>PROCESE VERBALE DE CONSTATARE AUTOCOPIATIVE SET 2 FILE X 2 EX.,</t>
  </si>
  <si>
    <t>27.01.2025</t>
  </si>
  <si>
    <t xml:space="preserve">30125000-1; 30192113-6; </t>
  </si>
  <si>
    <t>REPARATII IMPRIMANTA TOSHIBA ESTUDIO 2518A, CUTIE MENTENANTA EPSON L6550 , ROLE HARTIE IMPRIMANTA BROTHER T910DW, TRIZA RETEA UTP CAT 5E, CABLU UTP CAT 5M</t>
  </si>
  <si>
    <t>SR EN ISO 5667-14:2017 CALITATEA APEI. PRELEVARE.PARTEA 14: GHID PENTRU ASIGURAREA CALITATII SI CONTROLUL CALITATII IN PRELEVAREA SI MANIPULAREA APELOR DIN MEDIUL INCONJURATOR</t>
  </si>
  <si>
    <t>SC AMS 2000 TRADING IMPEX SRL</t>
  </si>
  <si>
    <t>24931250-6</t>
  </si>
  <si>
    <t>MEDIU MUELLER HINTON -MEDIU DE CULTURA DESHIDRATAT DE UZ GENERAL, FLAC.500 GR</t>
  </si>
  <si>
    <t>SC MEDICLIM SRL</t>
  </si>
  <si>
    <t>33698100-0</t>
  </si>
  <si>
    <t>PLICURI CU GENERATOR DE ATMOSFERA CU  CO2(3,5-9%CO2) pt. Jar de 2,5l, cutie x10 plicuri</t>
  </si>
  <si>
    <t>SC NOVACHIM TRADING SRL</t>
  </si>
  <si>
    <t>33696500-0</t>
  </si>
  <si>
    <t>REACTIV ACID FOSFATAZA</t>
  </si>
  <si>
    <t>SC AXIOMED SOLUTIONS SRL</t>
  </si>
  <si>
    <t>33124131-2</t>
  </si>
  <si>
    <t>Stripuri bio-indicatoare cu spori de Geobacillus stearothermophilus,pentru verificarea eficientei sterilizarii umede/autoclav</t>
  </si>
  <si>
    <t>SC FOTOMETRIC INSTRUMENTS SRL</t>
  </si>
  <si>
    <t>71600000-4</t>
  </si>
  <si>
    <t>CONTROL EXTERN DE CALITATE PROGRAMUL DE IGIENA;NUMAR TOTAL DE GERMENI PE SUPRAFATA INOCULATA, PARTICIPARE LUNA MARTIE 2025</t>
  </si>
  <si>
    <t>SC DNS BIROTICASRL</t>
  </si>
  <si>
    <t>22800000-8</t>
  </si>
  <si>
    <t>FOI DE PARCURS TRANSPORT PERSOANE, A4, FATA/VERSO</t>
  </si>
  <si>
    <t>SC AHR INTERMEDIA SISTEM SRL</t>
  </si>
  <si>
    <t>79530000-8</t>
  </si>
  <si>
    <t>TRADUCERE DIN LIMBA ROMANA IN LIMBA ENGLEZA, DIN LIMBA ROMANA IN LIMBA FRANCEZA</t>
  </si>
  <si>
    <t>OFFLINE</t>
  </si>
  <si>
    <t>SC GYN CONS METALMOB SRL</t>
  </si>
  <si>
    <t> 45255400-3</t>
  </si>
  <si>
    <t>DEMONTARE/MONTARE BUTELIE P10, ETANSARE FILETE SI CUPLE CU SPRAY GAZE SPECIALE, TRANSPORT DUS/INTORS</t>
  </si>
  <si>
    <t>SC LINDE GAZ ROMANIA SRL</t>
  </si>
  <si>
    <t>24111000-5</t>
  </si>
  <si>
    <t>INCARCARE BUTELIE GAZ SPECIFIC P10 (10% METAN' 90% ARGON) PENTRU INSTALATIA DE MASURARE A RADIOACTIVITATII MPC 9300)</t>
  </si>
  <si>
    <t>13.02.2025</t>
  </si>
  <si>
    <t>SC DECORIAS SRL</t>
  </si>
  <si>
    <t>CONTROL EXTERN DE CALITATE: DETECTIE,  ENUMERARE, IDENTIFICARE LEGIONELLA SPECIES IN APA POTABILA</t>
  </si>
  <si>
    <t>45232460-4</t>
  </si>
  <si>
    <t>INLOCUIRE ROBINETI ALIMENTARE APA CALDA SI APA RECE (chiuveta baie parter DSP PH, str.Tache Ionescu nr.13);INLOCUIRE BATERIE DUBLA COMANDA (chiuveta baie parter DSP PH, str.Tache Ionescu nr.13); INLOCUIRE RACORD FLEXIBIL SCURGERE CHIUVETA (sala mare Lab.chimie, DSP PH, str.Transilvaniei nr.2); MONTAT 2 BUC. SUPORTI STEAGURI, SEDIU DSP PH, str.TACHE IONESCU nr.13 (reparatii locale, vopsit cu  lavabil)</t>
  </si>
  <si>
    <t>14.02.2025</t>
  </si>
  <si>
    <t>45232460-4         45453000-7</t>
  </si>
  <si>
    <t>LUCRARI REPARATII SANITARE; LUCRARI DE REPARATII GENERALE</t>
  </si>
  <si>
    <t>24.02.2025</t>
  </si>
  <si>
    <t>PLICURI GENERATOARE DE ANAEROBIOZA PENTRU JAR DE 2,5 l, cutie x10 plicuri</t>
  </si>
  <si>
    <t>DISCURI CU ANRIBIOTICE PENTRU ANTIBIOGRAMA</t>
  </si>
  <si>
    <t>26.02.2025</t>
  </si>
  <si>
    <t>22810000-1</t>
  </si>
  <si>
    <t>REGISTRU INTRARI-IESIRI, FORMAT A3,200 FILE, COPERTI CARTONATE, CUSUT (SECRETARIAT)</t>
  </si>
  <si>
    <t>SC TODY LABOTATORIES MED SRL</t>
  </si>
  <si>
    <t>33141000-0</t>
  </si>
  <si>
    <t>RECIPIENT DE PLASTIC, CU CAPAC ROSU, 30 ML, SUPRAFATA MATA PENTRU SCRIERE</t>
  </si>
  <si>
    <t>SC FIRE SAFETY AND HEALTH CONSULTING SRL</t>
  </si>
  <si>
    <t>50413200-5</t>
  </si>
  <si>
    <t>SERVICII VERIFICARE HIDRANTI DE INTERIOR (5 buc. LA SEDIUL DSP PH, PLOIESTI, STR.TACHE IONESCU NR.13 SI 2 buc. LA LOCATIA DSP PH, PLOIESTI, STR.TRANSILVANIEI NR.2.); SERVICII VERIFICARE GRUP POMPARE</t>
  </si>
  <si>
    <t>SC METRON SERV SRL</t>
  </si>
  <si>
    <t>50433000-9</t>
  </si>
  <si>
    <t>VERIFICARE METROLOGICA Cântar electronic SELIROM EVL+Elicom Electronic Bulgaria, serie 031094 / 2013,  greutate max. 6 kg, min. 20 g, clasa de precizie III; Verificare metrologica Balanţă analitică tip AG 204 Mettler-Toledo AG Elvetia seria 1116232205 /1997,   greutate max. 210 g, min. 1 mg, clasa de precizie I)</t>
  </si>
  <si>
    <t>27.02.2025</t>
  </si>
  <si>
    <t xml:space="preserve"> ASOCIATIA DE STANDARDIZARE DIN ROMANIA</t>
  </si>
  <si>
    <t>SR EN 15975-1+A1:2016 Securitatea alimentarii cu apa potabila. Linii directoare pentru gestionarea riscului si a crizei. Partea 1: Gestionarea crizei</t>
  </si>
  <si>
    <t>AHR INTERMEDIA SYSTEM SRL</t>
  </si>
  <si>
    <t>TRADUCERE DIN LB FR IN LB ROMA (2 PG), TRADUCERE DIN LB ENGLEZA IN LIMBA ROMANA (3 PAG)</t>
  </si>
  <si>
    <t xml:space="preserve">SC TERMO PLOIESTI SRL </t>
  </si>
  <si>
    <t>50000000-5</t>
  </si>
  <si>
    <t>INLOCUIRE VANE FLUTURE DN 50-2 BUC</t>
  </si>
  <si>
    <t>05.03.2025</t>
  </si>
  <si>
    <t>SC KARISSMED TRADE SRL</t>
  </si>
  <si>
    <t>ATTC 6633, ATCC 13124</t>
  </si>
  <si>
    <t xml:space="preserve">SC MUSO SRL </t>
  </si>
  <si>
    <t>71630000-3</t>
  </si>
  <si>
    <t>CONTROL EXTERN APA POTABILA PT CLOR LIBER SI CLOR TOTAL</t>
  </si>
  <si>
    <t>10.03.2025</t>
  </si>
  <si>
    <t>CONTROL EXTERN APA POTABILA PT INDICATORII: FE SI MN</t>
  </si>
  <si>
    <t>CONTROL EXTERN APA POTABILA PENTRU INDICATORII: AMONIU, NITRITI, NITRATI, OXIDABILITATE, CLORURI, DURITATE, PH, CONDUCTIVITATE, TURBIDITATE</t>
  </si>
  <si>
    <t>SC DIALAB SOLUTIONS SRL</t>
  </si>
  <si>
    <t>33141625-7</t>
  </si>
  <si>
    <t>TRUSA ELISA VHC AG-AC(ANTIGEN-ANTICORP), 96 TESTE</t>
  </si>
  <si>
    <t xml:space="preserve">FABI TOTAL GRUP SRL </t>
  </si>
  <si>
    <t>33761000-2</t>
  </si>
  <si>
    <t>HARTIE IGIENICA ALBA, 2 STRATURI, ROLA 105M, 583 PORTII (NECESAR PT DISPOZITIV TORK)-12 ROLE/PK, PROSOP HARTIE CULOARE ALBA, 1 STRAT, PORTIONATA, LUNGIME ROLA 300M, 857 PORTII (NECESAR DISPENSER TORK) 6 ROLE/PK</t>
  </si>
  <si>
    <t>MUSO SRL</t>
  </si>
  <si>
    <t>71900000-7; 71630000-3</t>
  </si>
  <si>
    <t>CONTROL EXTERN APA POTABILA PENTRU INDICATORII: PH; CONTROL EXTERN APA POTABILA PENTRU TRIHALOMETANI IN APA POTABILA</t>
  </si>
  <si>
    <t>11.03.2025</t>
  </si>
  <si>
    <t>SC LABSERVICE SRL</t>
  </si>
  <si>
    <t>50400000-9</t>
  </si>
  <si>
    <t>CONSTATARE DEFECTIUNE LA INCUBATORUL CO2 CELL, SN LC20543.</t>
  </si>
  <si>
    <t>12.03.2025</t>
  </si>
  <si>
    <t>SC DEDEMAN SRL</t>
  </si>
  <si>
    <t>15872400-5</t>
  </si>
  <si>
    <t>SARE DEDURIZARE APA, TABLETE, SAC 25 KG</t>
  </si>
  <si>
    <t>14.03.2025</t>
  </si>
  <si>
    <t>SERVICII DE VERIFICARE METROLOGICA BALANTE (ANALITICA, TEHNICA)</t>
  </si>
  <si>
    <t>17.03.2025</t>
  </si>
  <si>
    <t>SC ADMAR AUTO SERVICE  SRL</t>
  </si>
  <si>
    <t>31421000-3</t>
  </si>
  <si>
    <t>INLOCUIRE BATERIE AUTO SANDERO  PH 06 DSP (12V, 60 Ah, 510 A)</t>
  </si>
  <si>
    <t>20.03.2025</t>
  </si>
  <si>
    <t>SC INTER BROKER DE ASIGURARE SRL</t>
  </si>
  <si>
    <t>66514110-0</t>
  </si>
  <si>
    <t>ASIGURARE RCA FARA DECONTARE DIRECTA PT AUTOTURISMELE: PH-35-DSP, PH-37-DSP , VALAB 1 AN</t>
  </si>
  <si>
    <t>25.03.2025</t>
  </si>
  <si>
    <t>TRADUCERE DOC PT TRATAMENT IN STRAINATATE (1 PAG, ADRESA 6968/24.03.2025)</t>
  </si>
  <si>
    <t>SC PROTAR SERVICE SRL</t>
  </si>
  <si>
    <t>33793000-5</t>
  </si>
  <si>
    <t>RECIPIENTE RECOLTARE PROBE APA, 1000 ML DIN STICLA BRUNA CU CAPAC INFILETAT, RECIPIENTE RECOLTARE PROBE APA 500 ML, DIN STICLA BRUNA CU CAPAC INFILETAT, CAPACE RECIPIENT RECOLTARE PROBE</t>
  </si>
  <si>
    <t>SC HYPER CLEANING SERVICES SRL</t>
  </si>
  <si>
    <t>90910000-9</t>
  </si>
  <si>
    <t>SERVICII DE CURATENIE LA LOCATIILE (Ploiesti, str.Tache Ionescu nr.13, str.Transilvaniei nr.2) SI PUNCTELE FIXE DE LUCRU (Campina, Sinaia, Valenii de Munte) ALE DIRECTIEI DE SANATATE PUBLICA JUDETEANA PRAHOVA, LUNA APRILIE 2025, (caiet de sarcini nr.16340/17.06.2024)</t>
  </si>
  <si>
    <t>02.04.2025</t>
  </si>
  <si>
    <t>SC PROINSTAL SRL</t>
  </si>
  <si>
    <t>45310000-3</t>
  </si>
  <si>
    <t>REPARATII LA INSTALATIA ELECTRICA</t>
  </si>
  <si>
    <t>03.04.2025</t>
  </si>
  <si>
    <t>50800000-3     45453000-7    71631000-0</t>
  </si>
  <si>
    <t>REPARATII CURENTE , STR.TRANSILVANIEI NR.2, STR.TACHE IONESCU NR.13 SI SERVICII VERIF ISCIR CAZAN CENTRALA TERMICA, APLICARE FOLIE AUTOADEZIVA</t>
  </si>
  <si>
    <t>REACTIV KOVACS PT REACTIA INDOLULUI</t>
  </si>
  <si>
    <t>30233000-1</t>
  </si>
  <si>
    <t>SSD 512 GB</t>
  </si>
  <si>
    <t>SWITCH 8 PORTURI GIGABIT</t>
  </si>
  <si>
    <t>04.04.2025</t>
  </si>
  <si>
    <t xml:space="preserve">SC ROSERVOTECH SRL </t>
  </si>
  <si>
    <t>30192113-6</t>
  </si>
  <si>
    <t>CERNEALA EPSON 112 BLACK</t>
  </si>
  <si>
    <t>33696300-8</t>
  </si>
  <si>
    <t>SOLUTIE STANDARD DE NITRIT 1000MG/L NO2, MATERIAL DE REFERINTA CERTIFICAT- 1 FL 500 ML; 
SOLUTIE TAMPON PH=7,01 PENTRU CALIBRARE PH-METRU HANNA HI7007L-1 FL 500 ML; SOLUTIE TAMPON PH=9,18 PENTRU CALIBRARE PH-METRU HANNA HI7009-1 FL 500 ML; 
SOLUTIE TAMPON PH=7,00(25°), MATERIAL DE REFERINTA CERTIFICAT-1 FL 500 ML; 
 SOLUTIE CONDUCTIVITATE 1410µS/CM(25°C), MATERIAL DE REFERINTA CERTIFICAT-1 FL 500 ML; 
SOLUTIE STANDARD ALUMINIU, 1000MG/L, IN ACID AZOTIC0,5MOL/L, TRASABILA NIST-1 FL 100 ML; SOLUTIE STANDARD ARSEN, 1000MG/L, IN ACID AZOTIC0,5MOL/L, TRASABILA NIST-1 FL 100 ML; 
SOLUTIE STANDARD MANGAN, 1000MG/L, IN ACID AZOTIC0,5MOL/L, TRASABILA NIST-1 FL 100 ML; 
SOLUTIE STANDARD NICHEL, 1000MG/L, IN ACID AZOTIC0,5MOL/L, TRASABILA NIST-1 FL 100 ML</t>
  </si>
  <si>
    <t xml:space="preserve">SC SERVICE AUTO SERUS SRL </t>
  </si>
  <si>
    <t>50110000-9</t>
  </si>
  <si>
    <t>SERVICII VERIFICARE AUTO RENAULT CAPTUR PLUG IN HYBRID IN PERIOADA DE GARANTIE 1 AN -CF DEVIZE</t>
  </si>
  <si>
    <t>D-CYCLOSERINE SELECTIVE SUPPLEMENT</t>
  </si>
  <si>
    <t xml:space="preserve">SC ANALYTIK JENA ROMANIA SRL </t>
  </si>
  <si>
    <t>14814000-0</t>
  </si>
  <si>
    <t>TUBURI DE GRAFIT CU PLATFORMA PENTRU SPECTROMETRUL CU ABSORBTIE ATOMICA ZEENIT 650 P SETX10 BUC</t>
  </si>
  <si>
    <t>66516000-0</t>
  </si>
  <si>
    <t>ASIGURAREA LABORATOARELOR LDISP  SI LIR PLOIESTI, ASIGURARE LABORATOR LDISP PF SINAIA</t>
  </si>
  <si>
    <t>07.04.2025</t>
  </si>
  <si>
    <t>STANDARD SR EN ISO 29201:2012</t>
  </si>
  <si>
    <t>TRADUCERE DOC TRATAMENT IN STRINATATE (6 PG DIN GERMANA IN ROM 35 LEI; 2 PAG DIN ENGL IN ROM 30 LEI)</t>
  </si>
  <si>
    <t>MICROORGANISME LIOFILIZATE DERIVATE DIN TULPINA DE REFERINTA STREPTOCOCCUS PYOGENES ATCC 19615, MICROORGANISME LIOFILIZATE DERIVATE DIN TULPINA DE REFERINTA CAMPYLOBACTER JEJUNI ATCC 33560, MICROORGANISME LIOFILIZATE DERIVATE DIN TULPINA DE REFERINTA SHIGELLA FLEXNERI ATCC 12022, MICROORGANISME LIOFILIZATE DERIVATE DIN TULPINA DE REFERINTA STREPTOCOCCUS AUREUS ATCC 25923</t>
  </si>
  <si>
    <t>08.04.2025</t>
  </si>
  <si>
    <t>SC SANIMED INTERNATIONAL IMPEX SRL</t>
  </si>
  <si>
    <t>APA PEPTONATA ALCALINA SIMPLA, MEDIU VRBG, CZAPEK DOX</t>
  </si>
  <si>
    <t>INSTITUTUL NATIONAL DE CERCETARE DEZVOLTARE MEDICO MILITARA CANTACUZINO</t>
  </si>
  <si>
    <t>GELOZA SIMPLA-MEDIU DE CULTURA DE UZ GENERAL, GATA DE UTILIZARE ; AABTL -MEDIU DE CULTURA DE UZ GENERAL, GATA DE UTILIZARE</t>
  </si>
  <si>
    <t>BENZI PENTRU REACTIA INDOLULUI, BENZI PENTRU REACTIA OXIDAZEI</t>
  </si>
  <si>
    <t>09.04.2025</t>
  </si>
  <si>
    <t>SC INTERMED GRUP DISTRIBUTION SRL</t>
  </si>
  <si>
    <t>33140000-3</t>
  </si>
  <si>
    <t>TAMPOANE DE RECOLTARE STERILE, CU TUB, FARA MEDIU DE TRANSPORT, CU TIJA DE PLASTIC</t>
  </si>
  <si>
    <t>SANGE DEFIBRINAT DE BERBEC</t>
  </si>
  <si>
    <t>50800000-3</t>
  </si>
  <si>
    <t>MENTENANTA SPECTROFOTOMETRU CU ABSORBTIE ATOMICA ZEENIT 650 P</t>
  </si>
  <si>
    <t>AGAR CAMPYLOSEL II AGAR MEDIU SELECTIV GATA DE UTILIZARE CONDITIONAT IN PLACI PETRI PENTRU IZOLAREA CAMPYLOBACTER SPP. IN MATERII FECALE.</t>
  </si>
  <si>
    <t>MUELLER HINTON CU 5% SANGE DEFIBRINAT DE CAL SI SUPLIMENT B-NAD MEDIU GATA DE UTILIZARE</t>
  </si>
  <si>
    <t>SC HANNA INSTRUMENTS SERVICE SRL</t>
  </si>
  <si>
    <t>31711140-6</t>
  </si>
  <si>
    <t>ELECTROD PH REINCARCABIL, COMPATIBIL CU PH METRUL HANNA HI 221</t>
  </si>
  <si>
    <t>22900000-9</t>
  </si>
  <si>
    <t>POSTER COLOR, FORMAT A2 (594 X 420 mm), HARTIE CERATA                                               (campania promovarea vaccinarii copiilor si tinerilor)</t>
  </si>
  <si>
    <t>SC EPRUBETA PHARM SRL</t>
  </si>
  <si>
    <t>39225730-1</t>
  </si>
  <si>
    <t>FLACON POLIPROPILENA CU GAT LARG, CU CAPAC, 1000 ML CAPACITATE, AUTOCLAVABIL</t>
  </si>
  <si>
    <t>14.04.2025</t>
  </si>
  <si>
    <t>45259300-0</t>
  </si>
  <si>
    <t>INLOCUIRE VENTILATOR LA CENTRALA TERMICA JUNKERS ZWE 28-4 MFA</t>
  </si>
  <si>
    <t>SC PRO ANALYSIS SYSTEMS SRL</t>
  </si>
  <si>
    <t xml:space="preserve">FIOLE DE STICLA, COMPATIBILE CU AUTOINJECTORUL AI 1310 AL  GAZ-CROMATOGRAFULUI  TERMO SCIENTIFIC TREACE 1300  -SET 100 BUC, CAPACE INFILETABILE ALBASTRE CU SEPTUMURI DIN SILICON/PTFE, PT FIOLE DE 2 ML </t>
  </si>
  <si>
    <t>24111100-6</t>
  </si>
  <si>
    <t>INCARCARE BUTELIE CU ARGON 5,3     (butelie in regim de chirie)</t>
  </si>
  <si>
    <t>32572100-4, 31712116-6, 30237000-9</t>
  </si>
  <si>
    <t>ADAPTOR HDMI VGA, PROCESOR SOCKET AM 4, PLACA DE BAZA SOCKET AM4, SSD 512GB, MEMORIE RAM DDR4-3200</t>
  </si>
  <si>
    <t>15.04.2025</t>
  </si>
  <si>
    <t xml:space="preserve">SC DUMCO ELECTRIC SRL </t>
  </si>
  <si>
    <t>31440000-2</t>
  </si>
  <si>
    <t>BATERIE V13GA/LR44, BATERIE AAA/L03</t>
  </si>
  <si>
    <t>23.04.2025</t>
  </si>
  <si>
    <t>BULION GLUCOZAT 0.2% CU CRISTAL VIOLET SI AZIDA DE SODIU(TIP PIKE)</t>
  </si>
  <si>
    <t>24.04.2025</t>
  </si>
  <si>
    <t>SC GYN CONS METALMOB SRL SRL</t>
  </si>
  <si>
    <t>451113000-1</t>
  </si>
  <si>
    <t>SERVICII DE DEMONTARE SI MONTARE BUTELIE ARGON 5.3, (MANIPULARE, TRANSPORT DUS/INTORS DSP PH-LINDE GAZ ROMANIA PLOIESTI )</t>
  </si>
  <si>
    <t>28.04.2025</t>
  </si>
  <si>
    <t xml:space="preserve">AROBS TRANSILVANIA SOFTWARE </t>
  </si>
  <si>
    <t>38112100-4</t>
  </si>
  <si>
    <t>SERVICII DEZINSTALARE/DEMONTARE GPS</t>
  </si>
  <si>
    <t xml:space="preserve">31712116-6; 30237000-9; 30233000-1; </t>
  </si>
  <si>
    <t>PROCESOR SOCKET AM 4 4 NUCLEE, 4 THREAD-URI, 65 W, 4000 MHZ; PLACA DE BAZA SOCKET 4AM, LAN 1 GPBS, SLOT M.2 PCI-EXPRESS 3.0, RAM DDR 3200, CHIPSET AMD; SSD 512 GB M.2 PCI-EXPRESS GEN 3X4 2280 LEGEND; MEMORIE RAM DDR4-3200 16 GB CL 16 1.35 V; SURSA 500W PROTECTIE SCP,OCP, OPV,+3.3V, 30 A, +12V 23A</t>
  </si>
  <si>
    <t>30237000-9</t>
  </si>
  <si>
    <t>DSSD 2.5 512 GB SATA R/W: 520/420 MB/S SU 650</t>
  </si>
  <si>
    <t>05.05.2025</t>
  </si>
  <si>
    <t xml:space="preserve">SC STRATON DISTRIBUTION SRL </t>
  </si>
  <si>
    <t>35111300-8</t>
  </si>
  <si>
    <t>STINGATOR DE INCENDIU AUTO (OMOLOGAT RAR)</t>
  </si>
  <si>
    <t>Teste de competenta apa potabilă pentru indicatorii: cloruri, duritate</t>
  </si>
  <si>
    <t>REACTIVI CHIMICI</t>
  </si>
  <si>
    <t>SC EAST WEST SRL</t>
  </si>
  <si>
    <t>22993300-0</t>
  </si>
  <si>
    <t>role hartie termica inregistrare temperatura la camerele frigorifice FIOCCHETTI si DANSYSTEM UNITOR</t>
  </si>
  <si>
    <t xml:space="preserve">SC LABSERVICE SRL </t>
  </si>
  <si>
    <t>34913000-0</t>
  </si>
  <si>
    <t>REPARATIE DEFECTIUNE LA INCUBATOR CO2CELL</t>
  </si>
  <si>
    <t>ASIGURARE DE RASPUNDERE CIVILA A LDISP SI LIR PLOIESTI SI PF SINAIA</t>
  </si>
  <si>
    <t>30125100-2</t>
  </si>
  <si>
    <t>TONER XEROX VERSALINK C7120 BLACK, COLOR</t>
  </si>
  <si>
    <t>06.05.2025</t>
  </si>
  <si>
    <t>31431000-6</t>
  </si>
  <si>
    <t>Acumulator 6V 1,3Ah/20 HR</t>
  </si>
  <si>
    <t>19.05.2025</t>
  </si>
  <si>
    <t>SC DDS DIAGNOSTIC SRL</t>
  </si>
  <si>
    <t>33141624-0</t>
  </si>
  <si>
    <t>TRUSA TPHA 200 TESTE</t>
  </si>
  <si>
    <t>CARTUS TONER BLACK, C/M/Y, ORIGINAL ,XEROX C 235</t>
  </si>
  <si>
    <t>SC TEODAN INSTAL SRL</t>
  </si>
  <si>
    <t>71356100-9</t>
  </si>
  <si>
    <t>SERVICII DE VERIFICARE SI AUTORIZARE ISCIR SUPAPE DE SIGURANTA (serii ISCIR : 1367 TDI/2024; 0524 TDI/2024; 0523 TDI/2024, amplasate pe vasul de expansiune (prima supapa) al cazanului de pardoseala Ecodense FTC-X200 si pe cazan supapele 2 si 3)</t>
  </si>
  <si>
    <t>SC FABI TOTAL GRUP SRL</t>
  </si>
  <si>
    <t>33711900-6 33760000-5  33761000-2</t>
  </si>
  <si>
    <t>HARTIE IGIENICA ALBA, 2 STRATURI, (lungime rola 105 m,583 portii), compatibile cu dispenserele Tork Dispenser, PROSOP HARTIE ALBA, 1 STRAT (portionata, lungime rola 300 m, 857 portii), compatibile cu dispenserele Tork Dispenser, SAPUN LICHID ALB 5L CANISTRA</t>
  </si>
  <si>
    <t>TRUSA ELISA AgHBs, 96 teste</t>
  </si>
  <si>
    <t>SC ULM CART SRL</t>
  </si>
  <si>
    <t>CERNEALA EPSON 112 BLACK, C/M/Y</t>
  </si>
  <si>
    <t>CONTROL EXTERN DE CALITATE APA DE IMBAIERE CU URMATORII PARAMETRII: BACTERII COLIFORME, ESCHERICHIA COLI, ENTEROCOCI</t>
  </si>
  <si>
    <t>32572100-4</t>
  </si>
  <si>
    <t>ADAPTOR HDMI TO VGA</t>
  </si>
  <si>
    <t xml:space="preserve">GYN CONS METALMOB SRL </t>
  </si>
  <si>
    <t>45310000-3; 45232460-4</t>
  </si>
  <si>
    <t>REPARATII INLOCUIRE TUB LED SI BATERIE BIROU EPI TRANSILVANIEI</t>
  </si>
  <si>
    <t>SC  INCOTECH SRL</t>
  </si>
  <si>
    <t>50411000-9; 31440000-2</t>
  </si>
  <si>
    <t xml:space="preserve">VERIFICARE TEHNICA SONOMEVERIFICARE TEHNICA APARAT MONITORIZARE PULBERI CASELLA CEL-712TRU DIGITAL CASELLAVERIFICARE TEHNICA ANALIZOR PORTABIL CROWCON TRIPLE PLUS CEL 633, INLOCUIRE BATERIE BIOS, </t>
  </si>
  <si>
    <t>20.05.2025</t>
  </si>
  <si>
    <t xml:space="preserve">SC DEXTROM GRUP SRL </t>
  </si>
  <si>
    <t>44616200-3</t>
  </si>
  <si>
    <t>RECIPIENT COLECTARE DESEURI LICHIDE (COD 18.01.06) VOL 5 LITRI</t>
  </si>
  <si>
    <t xml:space="preserve">SC METRON SERV SRL </t>
  </si>
  <si>
    <t>ETALONARE BIURETE</t>
  </si>
  <si>
    <t xml:space="preserve">SICAP </t>
  </si>
  <si>
    <t>21.05.2025</t>
  </si>
  <si>
    <t xml:space="preserve">DEDEMAN SRL </t>
  </si>
  <si>
    <t>31224810-3</t>
  </si>
  <si>
    <t>PRELUNGITOR CU 6 PRIZE, PRELUNGITOR CU 4 PRIZE</t>
  </si>
  <si>
    <t>22.05.2025</t>
  </si>
  <si>
    <t xml:space="preserve">TERMO PLOIESTI </t>
  </si>
  <si>
    <t>REPARARTII MODUL TERMIC-VANA REGLAJ ECHILIBRATA HIDRAULIC CU SERVOMOTOR DN 32</t>
  </si>
  <si>
    <t>APA NOVA PLOIESTI</t>
  </si>
  <si>
    <t>90641000-2</t>
  </si>
  <si>
    <t>SERVICII DECOLMATARE SI VIDANJARE</t>
  </si>
  <si>
    <t>23.05.2025</t>
  </si>
  <si>
    <t>39180000-7</t>
  </si>
  <si>
    <t>MASA SUPORT CU 2 BLATURI</t>
  </si>
  <si>
    <t>27.05.2025</t>
  </si>
  <si>
    <t>31681000-3; 32572100-4</t>
  </si>
  <si>
    <t>PRELUNGITOR CU 3 PRIZE 3 M, CABLU RETEA 5 M</t>
  </si>
  <si>
    <t>SC COMPATIBIL COMPUTERS SRL</t>
  </si>
  <si>
    <t>REPARATII INSTALATIE ELECTRICA -ALIMENTARE GARAJE CONFORM OFERTA</t>
  </si>
  <si>
    <t>30237460-1    30237410-6</t>
  </si>
  <si>
    <t>TASTATURA CU FIR, MOUSE CU FIR</t>
  </si>
  <si>
    <t>29.05.2025</t>
  </si>
  <si>
    <t>50410000-2</t>
  </si>
  <si>
    <t>CONSTATRE DEFECTIUNE PH-METRI JENWAY 3510, SERIA 1338</t>
  </si>
  <si>
    <t>SC APA NOVA SRL</t>
  </si>
  <si>
    <t>SERVICII DE CURATARE CAMIN CANAL (CORPURILE DE CLADIRI SI CURTEA INTERIOARA DE LA LOCATIA DSP PH, PLOIESTI, STR.PLOIESTI, STR.TRANSILVANIEI NR.2)</t>
  </si>
  <si>
    <t>02.06.2025</t>
  </si>
  <si>
    <t xml:space="preserve">Termometru nr. 49, 64, 65, 71, Termometru digital cu sondă, serie M 01447 , Termometru pentru frigider, serie 3434, 3433, 3425, 3424, 3423, 3419, 1552, 1553. 1554 , Balanţă electronică, BD 202, serie 12558 , Cititor automat MR 5000 serie 2CRA5318, Pipetă semiautomată monocanal, AR 50686, MU 35747, AS 01169 , VERIFICARE METROLOGICĂ balanță electronică BD 202, serie 12558 și serie 12782 </t>
  </si>
  <si>
    <t>Etalonare greutate etalon clasa E1, de 5 g-1 buc;
Etalonare greutate etalon clasa E1, de 1 g-1 buc;
Etalonare greutate etalon clasa E1, de 500 mg-1 buc.</t>
  </si>
  <si>
    <t>SC DISTRIMED LAB SRL</t>
  </si>
  <si>
    <t>Placi Petri sterile , 90mm diametru, confectionate din polistiren cu transparenta ridicata, cu ventilatie, ambalate in pungi de cate 10-25 bucati - 10.000 buc.</t>
  </si>
  <si>
    <t>ORDIN DEPLASARE A5,100 FILE,FATA/VERSO</t>
  </si>
  <si>
    <t xml:space="preserve">INLOCUIRE NEON </t>
  </si>
  <si>
    <t>45453000-7, 45232460-4, 45421000-4</t>
  </si>
  <si>
    <t xml:space="preserve">By pass pt debransare 2 boilere Ariston defecte-camera de medii P+camera de medii E, Inlocuire baterie monocomanda pipa scurta-serologie, Inlocuire robinet calorifer serologie, Inlocuit etansare alimentare sub Inlocuire clanta usa termopan-bacteriologie medicala etajchiuveta spalator- sterilizare, </t>
  </si>
  <si>
    <t>Recipient polipropilenă cu gură largă, cu capac filetat, de 200 ml capacitate, steril, ambalat  individual (cu zona de etichetare)</t>
  </si>
  <si>
    <t>03.06.2025</t>
  </si>
  <si>
    <t>44423000-1</t>
  </si>
  <si>
    <t>COLI GALBENE CARTONATE A4 160 G, COLI VERZI CARTONATE A4, 160 GR</t>
  </si>
  <si>
    <t>INCARCARE BUTELIE GAZ SPECIFIC P10 (10% METAN' 90% ARGON) PENTRU SISTEMUL RADIOMETRIC ALFA-BETA CU FOND SCAZUT MODEL Series 6 LB   (butelie in regim de chirie conform adresa nr.12378/26.05.2025)</t>
  </si>
  <si>
    <t>Membrane Ez-pak inseriate,sterile,din amestecuri de esteri de celuloza,cu diametrul porilor 0,45μm,diametrul 47mm,gridate,albe,pt. Distribuitorul Ez Pak-Dispenser</t>
  </si>
  <si>
    <t>30199500-5</t>
  </si>
  <si>
    <t xml:space="preserve">MAPA DOCUMENTE,  34 x 24 cm, pliuri cu deschidere de 6 cm, fara coltar </t>
  </si>
  <si>
    <t>04.06.2025</t>
  </si>
  <si>
    <t>50421000-2</t>
  </si>
  <si>
    <t>SERVICII DE MENTENANTA APARATURA LABORATOR SEROLOGIE-LINIE ELISA FORMATA DIN CITITOR AUTOMAT DE PLACI MR 5000, SPALATOR DE PLACI PW 40 SI INCUBATOR IPS</t>
  </si>
  <si>
    <t>98300000-6</t>
  </si>
  <si>
    <t>SERVICII DE MONTARE DISPOZITIV DE FIXARE LA PERETE CU SISTEM DE SIGURANTA A BUTELIEI IN CAMERA DE RADIOMETRIE LIR SI TRANSPORT BUTELIE CU PURITATE RIDICATA P10 METAN 10%, ARGON 90% DE LA FURNIZOR LA LIR PENTRU SISTEMUL RADIOMETRIC ALFA BETA GLOBAL CU FOND SCAZUT MODEL SERIES 6 LB</t>
  </si>
  <si>
    <t>05.06.2025</t>
  </si>
  <si>
    <t>CUTIE INCINERARE DESEURI MEDICALE PREVAZUTA CU SAC BIOHAZARD, VOLUM 10 L ; CUTIE INCINERARE DESEURI MEDICALE PREVAZUTA CU SAC BIOHAZARD, VOLUM 27 L, RECIPIENT PLASTIC 9 LITRI PENTRU DESEURI INTEPATOARE-TAIETOARE</t>
  </si>
  <si>
    <t>SC EUROFRIG PROSPECTING SRL</t>
  </si>
  <si>
    <t>50730000-1</t>
  </si>
  <si>
    <t>SERVICII DE MENTENANTA SI IGIENIZARE APARATE AER CONDITIONAT , 62 buc.</t>
  </si>
  <si>
    <t>SERVICII DE MENTENANTA SI IGIENIZARE APARATE AER CONDITIONAT , 3 buc.</t>
  </si>
  <si>
    <t>33696300-8      33698100-0</t>
  </si>
  <si>
    <t>PLICURI GENERATOARE DE ANAEROBIOZA PENTRU JAR DE 2,5 l, cutie x10 plicuri;  INDICATOR DE ANAEROBIOZA STRIPURI</t>
  </si>
  <si>
    <t>16.06.2025</t>
  </si>
  <si>
    <t>SC GYN CON METALMOB SRL</t>
  </si>
  <si>
    <t>45111300-1</t>
  </si>
  <si>
    <t xml:space="preserve">DEMONTARE/MONTARE/MANIPULARE SI TRANSPORT BUTELIE ARGON 5.3 </t>
  </si>
  <si>
    <t>SC DNS BIROTICA SRL</t>
  </si>
  <si>
    <t>30125100-0</t>
  </si>
  <si>
    <t xml:space="preserve">CARTUS TN 2320 COMPATIBIL PT IMPRIMANTA BROTHER MFC L2700 DN ; UNITATE CILINDRU COMPATIBILA PT IMPRIMANTA BROTHER MFC L2700 DN </t>
  </si>
  <si>
    <t>SC GYN CONS METALMOB</t>
  </si>
  <si>
    <t>45232460-4      45421000-4</t>
  </si>
  <si>
    <t>REPARATII CURENTE LUCRARI SANITARE SI DE TAMPLARIELA SEDIUL DSP PH, PLOIESTI,  STR.TACHE IONESCU NR.13</t>
  </si>
  <si>
    <t>MICROORGANISME LIOFILIZATE : ATCC 49619;8739;25922;29212;27853;33152</t>
  </si>
  <si>
    <t>24931250-6    33696300-8</t>
  </si>
  <si>
    <t>Chromogenic coliforms agar / CCA, flacon 500 g; Oxidază reactiv, flacon 5 g; CN selective agar base, flacon 500 g; Nalidixic acid selective supplement (cutie 10 fiolex7.5 mg); Glicerol 99 % extrapur, flacon 1000 ml; Acetamide medium; Reactiv acid fosfatază.</t>
  </si>
  <si>
    <t>17.06.2025</t>
  </si>
  <si>
    <t>SR ISO 8756:1996 CALITATEA AERULUI. PRELUCRAREA DATELOR DE TEMPERATURA, PRESIUNE SI UMIDITATE.; SR EN 12464-2:2024 LUMINA SI ILUMINAT. ILUMINATUL LOCURILOR DE MUNCA. PARTEA 2: LOCURI DE  MUNCA EXTERIOARE</t>
  </si>
  <si>
    <t>23.06.2025</t>
  </si>
  <si>
    <t>TRADUCERE DOC PT TRATAMENT IN STRAINATATE (5 PG DIN LIMBA GERMANA IN LB ROMANA)</t>
  </si>
  <si>
    <t>24.06.2025</t>
  </si>
  <si>
    <t xml:space="preserve">LINDE GAZ ROMANIA SRL </t>
  </si>
  <si>
    <t>UMPLERE BUTELIE ARGON 5.3</t>
  </si>
  <si>
    <t>25.06.2025</t>
  </si>
  <si>
    <t xml:space="preserve">SC AXIOMED SOLUTIONS SRL </t>
  </si>
  <si>
    <t>33198200-6</t>
  </si>
  <si>
    <t xml:space="preserve">BANDA INDICATOARE STERILIZARE CALDURA USCATA-ETUVA, ROLA </t>
  </si>
  <si>
    <t>27.06.2025</t>
  </si>
  <si>
    <t xml:space="preserve">SC GYN CONS METALMOB SRL </t>
  </si>
  <si>
    <t>45453000-7</t>
  </si>
  <si>
    <t>DEBRANSARE CHIUVETA SPATIU RECEPTIE PROBE; TRANSFER CHIUVETA DEBRANSATA SI MASCA AFERENTA IN CAMERA DE PREPARAT MEDII PARTER</t>
  </si>
  <si>
    <t>454530000-7</t>
  </si>
  <si>
    <t>REPARATII CURENTE SCARI ACCES LABORATOR</t>
  </si>
  <si>
    <t xml:space="preserve">REPARATIE/INLOCUIRE PLACA BETON GARD DESPARTITOR; FIXARE RIGOLA METALICA DESPRINSA-AMPLASATA IN CURTEA INTERIOARA ZONA ACCES AUTO SI PIETONAL </t>
  </si>
  <si>
    <t>REPARATIE POARTA METALICA CULISANTA (sudura, teava rectangulara 50x50mm =3ml, teava rectangulara 20x20mm =5ml, repozitionare rola, vopsire)</t>
  </si>
  <si>
    <t>01.07.2025</t>
  </si>
  <si>
    <t xml:space="preserve">SC MACAOPOL SERV SRL </t>
  </si>
  <si>
    <t>90921000-9</t>
  </si>
  <si>
    <t>SERVICII DEZOINSECTIE LA SEDIUL DSP PH PLOIESTI STR TACHE IONESCU NR 13 SI LA LOCATIA DSP PH PLOIESTI STR TRANSILVANIEI, NR 2 LAB C1+C2</t>
  </si>
  <si>
    <t xml:space="preserve"> INTER BROKER DE ASIGURARE SRL</t>
  </si>
  <si>
    <t>66514110-1</t>
  </si>
  <si>
    <t>POLITA CASCO RENAULT CAPTUR PH37 DSP, PH 35 DSP</t>
  </si>
  <si>
    <t>02.07.2025</t>
  </si>
  <si>
    <t>INCARCARE BUTELIE GAZ SPECIFIC P10 (10%METAN, 90%ARGON)PENTRU INSTALATIA DE MASURARE A RADIOACTIVITATII MPC 9300</t>
  </si>
  <si>
    <t xml:space="preserve">METRON SERV SRL </t>
  </si>
  <si>
    <t>ETALONARE TERMOMETRU P 100, ETALONARE TERMOGIHROMETRU DIGITAL HCT-2ETALONARE APARAT DE MONITORIZARE MICROCLIMAT TESTO 400 CU SONDA CU FIR CALD PENTRU FUNCŢIA DE TERMOHIGROMETRU,  ETALONARE APARAT DE MONITORIZARE MICROCLIMAT TESTO 400 CU SONDA CU FIR CALD PENTRU FUNCŢIA DE ANEMOMETRU, ETALONARE INCUBATOR BINDER KB53</t>
  </si>
  <si>
    <t>07.07.2025</t>
  </si>
  <si>
    <t>ETALONARE ANALIZOR PORTABIL GAZE IBRID MX6-PENTRU CO(MONOXID DE CARBON)</t>
  </si>
  <si>
    <t xml:space="preserve">REGA ENGINEERING SRL </t>
  </si>
  <si>
    <t>38300000-8</t>
  </si>
  <si>
    <t>VERIFICARE TEHNICA APARATURA DE CONTROL RADIOMETRIC DIN DOTAREA LIR: 
SPECTROMETRU TIP NK 350 SERIE BM228/81/1981/1981, 
SISTEM DE NUMARARE ALFA BETA DE FOND SCAZUT TIP MPC9300 SERIE 02642/2000/2000,
 SISTEM SPECTROMETRIC GAMMA DE JOASA REZOLUTIE CU ANALIZOR MULTICANAL TIP TC 948, SERIE 1541/46/1995/1997, 
SISTEM DE MASURARE A ACTIVITATII ALFA TIP TC 257 SERIE 431/16/1995/1997</t>
  </si>
  <si>
    <t>08.07.2025</t>
  </si>
  <si>
    <t xml:space="preserve">ANA MARIA POP SRL </t>
  </si>
  <si>
    <t>15981200-0</t>
  </si>
  <si>
    <t>APA MINERALA (BIDON 2 L) NECESAR ANGAJATILOR DSP PH CARE SE DEPLASEAZA PE TEREN PE PERIOADA CANICULEI</t>
  </si>
  <si>
    <t>08.07.2026</t>
  </si>
  <si>
    <t>15981200-1</t>
  </si>
  <si>
    <t>GARANTIE SGR</t>
  </si>
  <si>
    <t xml:space="preserve">SERVICII DEMONTARE CENTRALA TERMICA LA PF SINAIA </t>
  </si>
  <si>
    <t>INLOCUIRE REZERVOR WC CU SISTEM FLOTOR, INLOCUIRE ROBINET DE ALIMENRARE PF CAMPINA</t>
  </si>
  <si>
    <t xml:space="preserve">SERVICII DE DEMONTARE SI MONTARE BUTELIE P10, (MONTARE  REGULATOR PE BUTELIA NOUA, ETANSARE FILETE SI CUPLE CU SPRAY GAZE SPECIALE), MANIPULARE, TRANSPORT DUS/INTORS </t>
  </si>
  <si>
    <t>11.07.2025</t>
  </si>
  <si>
    <t xml:space="preserve">CERERI TIP A4 FATA VERSO, REGISTRU A3 COPERTA CARTONATA, CUSUT, FATA VERSO, 200 FILE, TIPARITURA A4 AUTORIZATII CARTON VERDE DESCHIS, FATA VERSO, TIPARITURA A4 CARTON PORTOCALIU SOMON, FATA VERSO </t>
  </si>
  <si>
    <t>CUTIE MENTENANTA PENTRU IMPRIMANTA EPSON L6550</t>
  </si>
  <si>
    <t>45317000-2</t>
  </si>
  <si>
    <t>REPARATII INSTALATIE ELECTRICA ALIMENTARE GARAJE (locatia DSP PH, Ploiesti, str.Transilvaniei nr.2)</t>
  </si>
  <si>
    <t>15.07.2025</t>
  </si>
  <si>
    <t>FIOLE BIO INDICATOARE CU SPORI DE GEOBACILLUS STEAROTHERMOPHILUS ATCC 7953, PENTRU VERIFICAREA EFICIENTEI STERILIZARII UMEDE/AUTOCLAVA</t>
  </si>
  <si>
    <t>16.07.2025</t>
  </si>
  <si>
    <t>ASRO</t>
  </si>
  <si>
    <t>SR EN ISO 10304-4:2022 (engleza) Calitatea apei. Determinarea anionilor dizolvati prin cromatografia ionilor in faza lichida. Partea 4: Determinarea ionilor clorat, clorura si clorit din ape cu contaminare redusa; SR EN ISO 17993:2004 (romana) Calitatea apei. Determinare a 15 hidrocarburi aromatice policiclice (HAP) in apa prin HPLC cu detectie prin fluorescenta dupa extractie lichid-lichid.</t>
  </si>
  <si>
    <t>22.07.2025</t>
  </si>
  <si>
    <t xml:space="preserve">SC A.M.S TRADING IMPEX SRL </t>
  </si>
  <si>
    <t>33141625-7; 24931250-6</t>
  </si>
  <si>
    <t>EHEC VT1+VT2 (SHIGA TOXIN), SUPLIMENT SELECTIV CEFIXIME TELURRITE</t>
  </si>
  <si>
    <t>33651510-6</t>
  </si>
  <si>
    <t>SER ANTI COLI I FLACON 5 MLANTI-COLI O 44 :K 74, FLACON 1 ML , SER ANTI ANTI COLI O114:K, FLACON 1 ML,  SER ANTI ANTI COLI O 119:K 69, FLACON 1 ML,  SER ANTI ANTI COLI O 145:K,FLACON 1 MLSER ANTI ANTI COLIO 157:K, FLACON 1 ML,  SER ANTI SALMONELLA OMA, FLACON 3 ML, SER ANTI SALMONELLA GRUP B, FLACON 1 ML, SER ANTI SALMONELLA GRUP D, FLACON 1 ML, SER ANTI SALMONELLA GRUP C, FLACON 1 ML,  SER ANTI SHIGELLA II (S. DISENTERIAE, TYPE 1 TO 10),FLACON 1 ML, SER ANTI SHIGELLA III (S. BOYDII, TYPE 1 TO 15), FLACON 1 ML-</t>
  </si>
  <si>
    <t>LUCRARI REPARATII SANITARE, INLOCUIRE REZERVOR WC SI ROBINET ALIMENTARE (manopera si materiale)</t>
  </si>
  <si>
    <t>23.07.2025</t>
  </si>
  <si>
    <t xml:space="preserve">SC DNS BIROTICA SRL </t>
  </si>
  <si>
    <t>30192125-3</t>
  </si>
  <si>
    <t>MARKER UNIVERSAL PERMANENT</t>
  </si>
  <si>
    <t>VIROTROL Syphilis, flacon cu ser control pentru anticorpi anti Treponema pallidum</t>
  </si>
  <si>
    <t>44621200-1</t>
  </si>
  <si>
    <t>BOILER 30 LITRI, 1500 W; 2 buc.</t>
  </si>
  <si>
    <t>24.07.2025</t>
  </si>
  <si>
    <t>39717200-3</t>
  </si>
  <si>
    <t>APARAT DE AER CONDITIONAT</t>
  </si>
  <si>
    <t xml:space="preserve">SERVICII DEMONTARE APARAT AER CONDITIONAT </t>
  </si>
  <si>
    <t>25.07.2025</t>
  </si>
  <si>
    <t xml:space="preserve">SOLUTIE STANDARD DE CLORURA DE AMONIU IN APA, 1000MG/L NH4, TRASABILA NIST FLACON 500 ML 
CROMAT DE POTASIU, REACTIV PENTRU ANALIZA, PURITATE≥99,5%, CLORURI≤0,001%, FLACON 250 GRAME
OXALAT DE SODIU,STANDARD VOLUMETRIC, MATERIAL DE REFERINTA
SECUNDAR, TRASABIL NIST, FLACON 60 G  ;
HIDROXID DE SODIU, REACTIV PENTRU ANALIZA, FLACON 1000 G;
CLORURA DE SODIU, REACTIV PEWNTRU ANALIZA, FLACON 500 G ;
IZOOCTAN, REACTIV PENTRU GAZ CROMATOGRAFIE, FLACON 1000 ML ;
 ACID AZOTIC,65%, REACTIV PENTRU ANALIZA, FE≤0,100PPM; MN≤0,010PPM; FL 1000 ML.
</t>
  </si>
  <si>
    <t>SC ESRA SRL</t>
  </si>
  <si>
    <t>50532300-6</t>
  </si>
  <si>
    <t>REVIZIE GENERATOR TEKSAN 110 kVA (inlocuire filtre, baterie,ulei)</t>
  </si>
  <si>
    <t>SC SGS ALERT SYSTEM SRL</t>
  </si>
  <si>
    <t>50610000-4</t>
  </si>
  <si>
    <t>SERVICII DE INLOCUIRE HDD 3.5HDD, 2TB  LA SISTEM SUPRAVEGHERE VIDEO (cu montaj inclus)</t>
  </si>
  <si>
    <t>Etalonare pH-metru, model XS pH 8 PRO Basic,                      seria 251266044</t>
  </si>
  <si>
    <t>SC HACH LANGE SRL</t>
  </si>
  <si>
    <t>Plicuri cu reactiv pulbere, pentru determinare clor total din apa potabila, compatibil cu colorimetru DR 300    set 100buc; Plicuri cu reactiv pulbere, pentru determinare clor liber  din apa potabila, compatibil cu colorimetru DR 300    set 100buc</t>
  </si>
  <si>
    <t>Cuve cilindrice din sticla compatibile cu colorimetru DR 300, pentru determinare clor liber si total din apa potabila    set 6 buc</t>
  </si>
  <si>
    <t>11.08.2025</t>
  </si>
  <si>
    <t xml:space="preserve">SC MEDICLIM SRL </t>
  </si>
  <si>
    <t xml:space="preserve">SC BASE TRADING SRL </t>
  </si>
  <si>
    <t>ALIMENTATOR RETEA COPM DELL 60 W</t>
  </si>
  <si>
    <t>13.08.2025</t>
  </si>
  <si>
    <t xml:space="preserve">ELECTROZI DE CONTACT COMPATIBILI CU SPECTROMETRUL DE ABSORBTIE ATOMICA ZEENIT 650P </t>
  </si>
  <si>
    <t>14.08.2025</t>
  </si>
  <si>
    <t xml:space="preserve">SG GYN CONS METALMOB SRL </t>
  </si>
  <si>
    <t>45421000-4</t>
  </si>
  <si>
    <t xml:space="preserve">REPARATIE SISTEM DE INCHIDERE GEAM TERMOPAN LABORATOR CHIMIE </t>
  </si>
  <si>
    <t>REPARATIE POARTA AUTOMATA DE ACCES GARAJE  STR TRANSILVANIEI, NR 2</t>
  </si>
  <si>
    <t>25.08.2025</t>
  </si>
  <si>
    <t>PLICURI GENERATOARE DE ANAEROBIOZA (PT JAR DE 2.5 LITRI)</t>
  </si>
  <si>
    <t>SC EPRUBETA FARM SRL</t>
  </si>
  <si>
    <t>15994200-4</t>
  </si>
  <si>
    <t>MEMBRANE FILTRANTE INSERIATE, DIAM 47 MM, POROZITATE 0.45, STERILE, BLACK GRIDDED, NEGRE, PACHET 150 BUC</t>
  </si>
  <si>
    <t>GELOZA SIMPLA</t>
  </si>
  <si>
    <t>11.09.2025</t>
  </si>
  <si>
    <t xml:space="preserve">SC SGS ALERT SYSTEMS SRL </t>
  </si>
  <si>
    <t>INLOCUIRE ACUMULATORI TAMPON 12 V/7A SISTEM DE SUPRAVEGHERE VIDEO DSP- STR TRANSILVANIEI, NR. 2</t>
  </si>
  <si>
    <t>KARISSMED TRADE SRL</t>
  </si>
  <si>
    <t>MEDIU MAC CONKEY-MEDIU DE CULTURA DESHIDRATAT DE UZ GENERAL</t>
  </si>
  <si>
    <t>Microorganisme liofilizate derivate din tulpina de referinta - Streptococcus pyogenes ATCC 19615, Microorganisme liofilizate derivate din tulpina de referinta - Campylobacter jejuni ATCC 33560, Microorganisme liofilizate derivate din tulpina de referinta - Shigella flexneri ATCC 12022, Microorganisme liofilizate derivate din tulpina de referinta - Staphylococcus aureus ATCC 25923, Microorganisme liofilizate derivate din tulpina de referinta - Streptococcus pneumoniae ATCC 49619/ NCTC 12977, Microorganisme liofilizate derivate din tulpina de referinta - Pseudomonas aeruginosa ATCC 27853/ NCTC 12903, Microorganisme liofilizate derivate din tulpina de referinta - Salmonella typhimurium ATCC 14028/ NCTC 12023, Microorganisme liofilizate derivate din tulpina de referinta - Enterococcus faecalisATCC 29212 /NCTC 12697, Microorganisme liofilizate derivate din tulpina de referinta - Candida albicans ATCC 10231/ NCPF3179, Microorganisme liofilizate derivate din tulpina de referinta - Escherichia coli ATCC 25922 /NCTC 12241, Microorganisme liofilizate derivate din tulpina de referinta - Staphylococcus aureus ATCC 29213/NCTC 12973, Microorganisme liofilizate derivate din tulpina de referinta - Proteus mirabilis ATCC 14153/ NCTC 13376</t>
  </si>
  <si>
    <t xml:space="preserve">A.M.S. 2000 TRADING IMPEX SRL </t>
  </si>
  <si>
    <t>CLINDAMICINA 2 µG, FOSFOMICIN 200 µG, LEVOFLOXACIN 5µG, GENTAMICINA 10 µG, NITROFURANTOIN 100 µG</t>
  </si>
  <si>
    <t>PROCESE VERBALE DE PRELEVARE PROBE APA PENTRU ANALIZE BACTERIOLOGICE; PENTRU ANALIZE FIZICO CHIMICE; CARNET 150 FILE , 3 EX.AUTOCOPIATIVE</t>
  </si>
  <si>
    <t>12.09.2025</t>
  </si>
  <si>
    <t xml:space="preserve">SC LINDE GAZ ROMANIA SRL </t>
  </si>
  <si>
    <t>Legionella BCYE w/ocysteine NO Growth supplement cod 06-134LYO1; Legionella BCYE Growth Supplement                          cod 06 -137LYO1</t>
  </si>
  <si>
    <t>15.09.2025</t>
  </si>
  <si>
    <t xml:space="preserve">SR EN IEC 62990-1:2022 ATMOSFERE LA LOCUL DE MUNCA. PARTEA 1: DETECTOARE DE GAZ. CERINTE DE PERFORMANTA A DETECTOARELOR PENTRU GAZE TOXICE . SR EN IEC 62990-1:2022/A11:2022 ATMOSFERE LA LOCUL DE MUNCA. PARTEA 1: DETECTOARE DE GAZ. CERINTE DE PERFORMANTA A DETECTOARELOR PENTRU GAZE TOXICE </t>
  </si>
  <si>
    <t>SC RADIGAZ SRL</t>
  </si>
  <si>
    <t>71356000-8</t>
  </si>
  <si>
    <t>SERVICII DE VERIFICARE TEHNICA PERIODICA  A INSTALATIEI DE UTILIZARE A GAZELOR NATURALE PENTRU LOCUL DE CONSUM DSPJ PH , PLOIESTI, STR.TACHE IONESCU NR.13, RACORDUL (CONTOR GAZE) ESTE AMPLASAT IN STR.MARASESTI NR.18, (sunt inregistrate 5 aparate consumatoare: 1 buc. centrala termica debit 18.000 mc/h si 4 buc. alte puncte cu debit 0,137 mc/h).</t>
  </si>
  <si>
    <t>REPARATII MODUL TERMIC</t>
  </si>
  <si>
    <t>SR EN 1838:2025 TEHNICA ILUMINATULUI. ILUMINATUL DE SIGURANTA AL CLADIRILOR</t>
  </si>
  <si>
    <t>SOLUTIE CLORURA DE POTASIU 0,2 MOL/L (0,2N)</t>
  </si>
  <si>
    <t>19.0.92025</t>
  </si>
  <si>
    <t>SC TEMPERA ADVERTISING SRL</t>
  </si>
  <si>
    <t>30192121-5</t>
  </si>
  <si>
    <t>PIXURI INSCRIPTIONATE CU : D.S.P.J.  PRAHOVA - FII ACTIV! MANANCA SANATOS!
(material plastic, 50 buc culoare verde si 50 buc. culoare ciclam, mina albastra)</t>
  </si>
  <si>
    <t>79810000-5</t>
  </si>
  <si>
    <t>POSTER COLOR FORMAT A2, 594 X 420 mm, hartie policromie, Campania: FII ACTIV! MANANCA SANATOS!</t>
  </si>
  <si>
    <t>19.09.2025</t>
  </si>
  <si>
    <t>SC A.M.S.2000 TRADING IMPEX SRL</t>
  </si>
  <si>
    <t>TEST DE LATEX AGLUTINARE PENTRU IDENTIFICAREA RAPIDA A GRUPULUI  STREPTOCOCICA,B,C,D,F,G -KIT; TEST DE LATEX AGLUTINARE PENTRU IDENTIFICAREA RAPIDA A STAPHYLOCOCCUS AUREUS-KIT</t>
  </si>
  <si>
    <t xml:space="preserve">Etalonare balanta analitica PF Sinaia -Balanta analitica Radwag tip AS 220/C/2; min 10 mg; max 220 g; Etalonare trusa de greutati clasa E2 , 1 mg…. 200 g; contine 23 piese; Verificare metrological balanta analitica -PF Sinaia </t>
  </si>
  <si>
    <t xml:space="preserve">Microorganism liofilizat derivat din tulpina de referinta - Vibrio parahaemolyticus NCTC 10885, Flacon 10xdiscuri </t>
  </si>
  <si>
    <t>24.09.2025</t>
  </si>
  <si>
    <t>30197643-5</t>
  </si>
  <si>
    <t>HARTIE A4 , 160 GR/MP, 250 COLI/TOP, BLEU</t>
  </si>
  <si>
    <t>SC BASE TRADING SRL</t>
  </si>
  <si>
    <t>32420000-3    32572100-4           30237000-9</t>
  </si>
  <si>
    <t>SWITCH 5 PORTURI GIGABIT METALIC CU PRIORITIZARE TRAFIC , CABLURI RETEA FTP CAT6 ECRANATE, SSD 512 GB  TLC 3D NAND R/W 2400/1000</t>
  </si>
  <si>
    <t>26.09.2025</t>
  </si>
  <si>
    <t>4523460-4; 45453000-7</t>
  </si>
  <si>
    <t xml:space="preserve">INLOCUIRE REZERVOR WC, REPOZITIONARE CABLURI SI REMONTAT CANALET </t>
  </si>
  <si>
    <t>SC ANALYTIK JENA ROMANIA SRL</t>
  </si>
  <si>
    <t>MENTENANTA SPECTROMETRU CU ABSORBTIE ATOMICA ZEENIT 650 P SI INLOCUIRE ELECTROZI DE CONTACT</t>
  </si>
  <si>
    <t>DEMONTARE AER CONDITIONAT, INLOCUIRE FURTUN PENTRU DRENARE CONDENS, INCARCARE FREON, MONTARE AER CONDITIONAT (LAB CHIMIE TOXIC.)</t>
  </si>
  <si>
    <t>SC DANTE INTERNATIONAL SA</t>
  </si>
  <si>
    <t>39715240-1</t>
  </si>
  <si>
    <t>CALORIFER ELECTRIC, 11 ELEMENTI, 2500W</t>
  </si>
  <si>
    <t>02.10.2025</t>
  </si>
  <si>
    <t>SC OFFICE MAX SRL</t>
  </si>
  <si>
    <t>30232150-0</t>
  </si>
  <si>
    <t>MULTIFUNCTIONAL INKJET, COLOR, A4 (WIRELESS, IMPRIMANTA, SCANNER, COPIATOR, ADF)</t>
  </si>
  <si>
    <t>07.10.2025</t>
  </si>
  <si>
    <t>39137000-1</t>
  </si>
  <si>
    <t>SARE DEDURIZARE APA (PASTILE)</t>
  </si>
  <si>
    <t xml:space="preserve"> SC PROTAR SERVICE SRL </t>
  </si>
  <si>
    <t xml:space="preserve">Citrat de sodiu, reactiv pentru analiza; puritate 99,0% -101,0%;NH3≤0,003%; cloruri≤0,001%, flacon 1000 g .Carbonat de calciu, reactiv pentru analiza, flacon 100 gr-
</t>
  </si>
  <si>
    <t>Solutie turbiditate formazina, 5 NTU, material de referinta certificat, flacon 500 ml-;
Solutie etalon de turbiditate, formazina, 4000 NTU, flacon 100 ml,</t>
  </si>
  <si>
    <t>SURSA 500W; SSD 512GB</t>
  </si>
  <si>
    <t>Formulare Procese verbale de constatare autocopiative (A4, in doua exemplare – set a 2 file x 2 ex.), CARNET X 50 SETURI carnet x 50 set; Formulare Procese verbale de constatare si sanctionare a contraventiilor autocopiative (A4, in trei exemplare – set a 3 file x 3 ex.), CARNET X 25 SET carnet x 25 set; Formulare Raport de inspectie autocopiative (A4, in doua exemplare – set a 2 file x 2 ex.), CARNET X 50 SET carnet x 50 set;  Formulare Procese verbale de recoltare a probelor de produse (A4, 1 fila), CARNET X 100 FILE carnet x 100 file;  Formulare Decizii de inchidere autocopiative (A4, in doua exemplare – set a 1 fila x 2 ex.), CARNET X 50 SET carnet x 50 setȘ Formulare Decizii de suspendare autocopiative (A4, in doua exemplare – set a 1 fila x 2 ex.), CARNET X 50 SET carnet x 50 setȘ Formulare Decizii de reluare a activitatii autocopiative (A4, in doua exemplare – set a 1 fila x 2 ex.), CARNET X 50 SET carnet x 50 set</t>
  </si>
  <si>
    <t xml:space="preserve">etalonare Etuva tip UM 400 Serie b 497.2060/1998, producator Memmert - Germania= 1 punct de temp etalonat - 180 grade C; -etalonare Etuva tip UM 500 serie b 598.0159, producator Memmert - Germania =1 punct de temp etalonat - 180 grade C ; -etalonare Cuptor calcinare tip L/S serie 152673/1999, producator Nabertherm -Germania = 1 punct de temp etalonat - 350 grade C ; -etalonare cuptor calcinare tip S 1204 Serie 5175/1996, producator Lenton Furnaces - UK =1 punct de temp etalonat - 350 grade C ; -etalonare Termometru sticla cu lichid tip cu alcool, cu imersie partiala Serie 01/2016, producator ALLA - France= 4 puncte de temp - 0. 80,100,140 grade C </t>
  </si>
  <si>
    <t>08.10.2025</t>
  </si>
  <si>
    <t xml:space="preserve">SC WACO SYSTEM SRL </t>
  </si>
  <si>
    <t>90920000-2</t>
  </si>
  <si>
    <t>FILTRU SEDIMENT, FILTRU PRECARBON, ULTRAFILTRU, FILTRU POSTCARBON, OZONARE SI IGIENIZARE, DECALCARARE</t>
  </si>
  <si>
    <t>SSD 256 GB TLC 3D NAND R/W: 2400/1000; BATERIE BIOS CR 2032</t>
  </si>
  <si>
    <t>67312000-3</t>
  </si>
  <si>
    <t>SERVICII DE TRANSPORT  (AFERENT CDA 199)</t>
  </si>
  <si>
    <t>SC DNS BIROTICA</t>
  </si>
  <si>
    <t>CERNEALA PENTRU IMPRIMANTA EPSON L 6550 YELLOW</t>
  </si>
  <si>
    <t>33141300-3</t>
  </si>
  <si>
    <t xml:space="preserve">Tub vacuum / vacutainer – tub de plastic siliconat, volum 5 ml, dop galben, cu clot activator și gel separator, etichetat, inscripționat cu marca CE, utilizabil pentru imunologie / serologie. ;      Ac 21G pentru puncție iv, adaptabil la tubul vacuum, steril, ambalaj individual. </t>
  </si>
  <si>
    <t>14.10.2025</t>
  </si>
  <si>
    <t xml:space="preserve">BIROUL ROMAN DE METROLOGIE LEGALA </t>
  </si>
  <si>
    <t>Verificare metrologica dozimetre pentru radiatii gamma tip EPG MK 2-5 serii 06036852, 06036720, prod. Thermo Fisher GermaniaVerificare metrologica dozimetre pentru radiatii gamma tip PM 1203, serii 704877, 704875, prod. Polimaster Belarus, Verificare metrologica debitmetru pentru radiatii gamma tip UMO LB123 cu sonda LB 1236, prod. Berthold Germania , Verificare metrologica debitmetru pentru radiatii gamma tip VICTOREEN 415P, prod. Fluke SUA</t>
  </si>
  <si>
    <t>20.10.2025</t>
  </si>
  <si>
    <t>SC MEDICAMED MARKET SRL</t>
  </si>
  <si>
    <t>STANDARD MC FARLAND 0.5</t>
  </si>
  <si>
    <t>22.10.2025</t>
  </si>
  <si>
    <t xml:space="preserve">SC DIALAB SOLUTIONS SRL </t>
  </si>
  <si>
    <t xml:space="preserve">Trusă Elisa VHC Ag-Ac (antigen-anticorp), 96 teste ; Trusă Elisa AgHBs, 96 teste  </t>
  </si>
  <si>
    <t xml:space="preserve">SC TIOVA SERVICE SRL </t>
  </si>
  <si>
    <t>ACUMULATOR AUTO 85 AH, FURGON FRIGORIFIC PH 05 DSP</t>
  </si>
  <si>
    <t>Trusă latex VDRL, (VDRL carbon) 100 teste</t>
  </si>
  <si>
    <t>Geloza simpla - mediu de cultura de uz general, gata de utilizare; AABTL - mediu de cultură de uz general, gata de utilizare</t>
  </si>
  <si>
    <t>23.10.2025</t>
  </si>
  <si>
    <t>GAS ALARM SERVICES SRL</t>
  </si>
  <si>
    <t>GAZ CALIBRARE CO-RECIPIENT 58 L (butelie)MRC;</t>
  </si>
  <si>
    <t>39341000-4</t>
  </si>
  <si>
    <t>REGULATOR AUTOMAT PENTRU BUTELIA DE UNICA UTILIZARE, VOL 58 L</t>
  </si>
  <si>
    <t>Indicatoare biologice de Atropheus ATCC 9372, stripuri pentru verificarea eficientei sterilizarii la etuva</t>
  </si>
  <si>
    <t>27.10.2025</t>
  </si>
  <si>
    <t>71632000-7</t>
  </si>
  <si>
    <t>SERVICII DE INTOCMIRE RAPORT DE CONSTATARE PRIVIND INSTALATIA ELECTRICA LA LOCATIILE DSPJ PRAHOVA DIN PLOIESTI, STRADA TRANSILVANIEI, NR 2 SI STR TACHE IONESCU, NR 13 ( Identificarea si localizarea prizelor de pamant
existente; Verificarea starii generale a instalatiei electrice
(integritate, etanseitate, etichetare, etc);  Recomandari privind efectuarea verificarilor PRAM,
frecventa acestora in functie de specificul spatiilor (laboratoare, umiditate mare, utilizare intensiva);
 Recomandari, urmare constatarilor efectuate.</t>
  </si>
  <si>
    <t>39831240-0</t>
  </si>
  <si>
    <t>HARTIE IGIENICA ALBA, 2 STRATURI, (lungime rola 105 m,583 portii), compatibile cu dispenserele Tork Dispenser buc. 84 x 8,00 lei fara TVA; PROSOP HARTIE ALBA, 1 STRAT (portionata, lungime rola 300 m, 857 portii), compatibile cu dispenserele Tork Dispenser buc. 42 x 31,00 lei fara TVA; SAPUN LICHID 5 L/ bidon buc. 4 x 24,63 lei fara TVA; SAPUN LICHID 1 L/ flacon buc. 6 x 5,10 lei fara TVA.</t>
  </si>
  <si>
    <t>28.10.2025</t>
  </si>
  <si>
    <t xml:space="preserve">SC SANIMED INTERNATIONAL SRL </t>
  </si>
  <si>
    <t>TSI – mediu multitest gata de utilizare pentru identificarea biochimica a enterobacteriilor Flacon x 250 ml; MIU – mediu multitest gata de utilizare pentru identificarea biochimica a enterobacteriilor Flacon x 250 ml; Mediu SIMMONS cu citrat – mediu gata de utilizare pentru identificarea biochimica a enterobacteriilor Flacon x 250 ml; MILF – mediu multitest gata de utilizare pentru identificarea biochimica a enterobacteriilor Flacon x 250 ml;  Carry Blair - - mediu de cultură de uz general, gata de utilizare Flacon x 250 ml.</t>
  </si>
  <si>
    <t>SC SYNCO DEAL PHARMACEUTICALS</t>
  </si>
  <si>
    <t>24455000-8</t>
  </si>
  <si>
    <t>DEZINFECTANT RAPID PENTRU SUPRAFETE PE BAZA DE ALCOOLI, FLACON DE 1 LITRU PREVAZUT OBLIGATORIU CU PULVERIZATOR</t>
  </si>
  <si>
    <t>3369810-0</t>
  </si>
  <si>
    <t>Plicuri cu generator de atmosfera cu CO2(3,5-9%CO2)pt. Jar de 2,5l</t>
  </si>
  <si>
    <t>CERNEALA BT5000C/M/Y, BTD60BK, CF226X</t>
  </si>
  <si>
    <t>Dezinfectant clorigen, tb. 3,3 g, substanţă activă dicloroizocianuratul de sodiu, flacon cu 300 tablete ; Dezinfectant detergent pentru suprafeţe, bidon de 5 litri,   obligatoriu cu dozator</t>
  </si>
  <si>
    <t>03.11.2025</t>
  </si>
  <si>
    <t xml:space="preserve">SC PROTAR SERVICE SRL </t>
  </si>
  <si>
    <t>24311150-3</t>
  </si>
  <si>
    <t xml:space="preserve">AZOTAT DE ARGINT 0.1 MOL/L-REACTIV PENTRU ANALIZA PEMTRU 1000 ML </t>
  </si>
  <si>
    <t>Anti-Shigella sonnei S- and F- form(phaseI and II) TR2014    "Flacon 1 ml</t>
  </si>
  <si>
    <t>ADAPTOR HDMI-VGA;CABLU HDMI-VGA</t>
  </si>
  <si>
    <t>12.11.2025</t>
  </si>
  <si>
    <t xml:space="preserve">ELECTROD PH METRU </t>
  </si>
  <si>
    <t>18.11.2025</t>
  </si>
  <si>
    <t>SC MAX OFFICE SRL</t>
  </si>
  <si>
    <t>CARTUS IMPRIMANTA BROTHER DCT720DW BLAK, CARTUS IMPRIMANTA BROTHER DCT720DW CYAN, MAGENTA YELLOW</t>
  </si>
  <si>
    <t>POSTER COLOR FORMAT A3, 297x420 mm, hartie policromie, CAMPANIA NATIONALA DE PREVENIRE A CONSUMULUI DE TUTUN 2025:</t>
  </si>
  <si>
    <t>20.11.2025</t>
  </si>
  <si>
    <t>66516100-1</t>
  </si>
  <si>
    <t>ASIGURARE RCA AUTOUTILITARA PH-05-DSP (GENERALI) -12 luni, AUTOTURISM PH-06-DSP (ALLIANZ) -12 luni, ASIGURARE RCA ASIGURARE RCA AUTOTURISM PH-12-ASP (GRAWE) -12 luni    ASIGURARE RCA AUTOTURISM PH-12-WMS (GRAWE)-12 luni, ASIGURARE RCA AUTOTURISM PH-13-ASP (GRAWE) -12 luni, ASIGURARE RCA AUTOTURISM PH-17-DSP (GRAWE) -12 luni, ASIGURARE RCA AUTOTURISM PH-21-DSP (GROUPAMA) -12 luni</t>
  </si>
  <si>
    <t>Microorganisme liofilizate derivate din tulpina de referință Klebsiella (enterobacter) aerogenes ATCC 13048 / NCTC 10006</t>
  </si>
  <si>
    <t>Ser anti Coli II; Ser anti Coli III</t>
  </si>
  <si>
    <t>21.11.2025</t>
  </si>
  <si>
    <t>SANIMED INT SRL</t>
  </si>
  <si>
    <t xml:space="preserve">KIT COLORATIE GRAM </t>
  </si>
  <si>
    <t xml:space="preserve">ampicilina 2ug       ampicilina 10ug      
pefloxacin 5ug        amoxicilina-acid clavulanic 30ug 
bacitracina 0,04U/disc   optochin 5ug       
amikacina 30ug        cefalexin 30ug       
ceftazidim 10ug       cefixim 5ug        cefepima 30ug      
imipenem 10ug        vancomicina 5ug        </t>
  </si>
  <si>
    <t>Sange defibrinat de berbec</t>
  </si>
  <si>
    <t>Mueller-Hinton cu 5% sânge defibrinat de cal şi supliment β-NAD - mediu gata de utilizare condiţionat în plăci Petri</t>
  </si>
  <si>
    <t>24.11.2025</t>
  </si>
  <si>
    <t xml:space="preserve">SC AUTOROTI EXPERT SRL </t>
  </si>
  <si>
    <t>34351100-3</t>
  </si>
  <si>
    <t>ANVELOPE DE IARNA (INCLUSIV MONTAJ), DIM 215/65/R16 102H PT PH-17-DSP</t>
  </si>
  <si>
    <t>Microorganisme liofilizate derivate din tulpina de referință Clostridium bifermentans NCTC 506</t>
  </si>
  <si>
    <t>CAMPYLOSEL II</t>
  </si>
  <si>
    <t>26.11.2025</t>
  </si>
  <si>
    <t xml:space="preserve">DNS BIROTICA </t>
  </si>
  <si>
    <t>39831500-1</t>
  </si>
  <si>
    <t>SOLUTIE LICHID PENTRU SPALAT PARBRIZ</t>
  </si>
  <si>
    <t>S.C. FRIGOTEHNICS SERV-COM S.R.L.</t>
  </si>
  <si>
    <t>SERVICII DE MENTENANTA/INTRETINERE A ECHIPAMENTELOR DIN DOTAREA CAMEREI FRIGORIFICE FIOCCHETTI (ZANOTI) SI CAMEREI FRIGORIFICE DANSYSTEM UNITOR AS (MCN-1), conform oferta.                                                                 Se va intocmi proces verbal de mentenanta/intretinere.</t>
  </si>
  <si>
    <t xml:space="preserve">Legionella BCYE Growth Supplement                          </t>
  </si>
  <si>
    <t>GELOZA SIMPLA, MEDIU AABTL DE UZ GENERAL, GATA DE UTILIZARE</t>
  </si>
  <si>
    <t>CILINDRU DR 2300 PENTRU IMPRIMANTA BROTHER MFC L2700 DN</t>
  </si>
  <si>
    <t>SSD 512 GB  SMART,TRIM SI NCQ</t>
  </si>
  <si>
    <t>11.12.2025</t>
  </si>
  <si>
    <t xml:space="preserve">24931250-6; </t>
  </si>
  <si>
    <t xml:space="preserve">TTC SOLUTIE STERILA 1%, D-CYCLOSERYNE SELECTIVE SUPPLEMENT </t>
  </si>
  <si>
    <t xml:space="preserve">REACTIV ACID FOSFATAZA </t>
  </si>
  <si>
    <t xml:space="preserve">Mediu VRBG selectiv pentru detecția și numărarea Enterobacteriaceelor din alimente, gata de utilizare </t>
  </si>
  <si>
    <t>Cutii Petri din PE cu transparenta ridicata,cu ventilatie,de unica folosita,sterile cu raze Gamma,diametru 90 mm</t>
  </si>
  <si>
    <t>1. Plicuri cu reactiv pulbere, pentru determinare clor total din apa potabila, compatibil cu colorimetru DR 300, domeniu 0,02 la 2,00, metoda DPD,    set 100buc=    3 buc.;
2. Plicuri cu reactiv pulbere, pentru determinare clor liber  din apa potabila, compatibil cu colorimetru DR 300, domeniu 0,02 la 2,00, metoda DPD,    set 100buc=     3 buc.</t>
  </si>
  <si>
    <t>12.12.2025</t>
  </si>
  <si>
    <t xml:space="preserve">SC SMART CHOICE SRL </t>
  </si>
  <si>
    <t>FIREWALL (ECHIPAMENT HARDWARE) - conform specificatii tehnice:5 porturi RJ45, IPS Throughput 1 Gbps, licenta software valabila 3 ani, suport tehnic 24/7 pe o perioada de 3 ani.</t>
  </si>
  <si>
    <t>S.C. S.G.S. ALERT SYSTEMS  S.R.L.</t>
  </si>
  <si>
    <t>35120000-1</t>
  </si>
  <si>
    <t xml:space="preserve">	SISTEM DE ALARMARE LA EFRACTIE SI SUPRAVEGHERE VIDEO LA PUNCTUL FIX SINAIA – MODIFICARE SI RELOCARE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</si>
</sst>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Red]0.00"/>
    <numFmt numFmtId="165" formatCode="dd/mm/yy;@"/>
  </numFmts>
  <fonts count="12" x14ac:knownFonts="1">
    <font>
      <sz val="11"/>
      <color theme="1"/>
      <name val="Calibri"/>
      <family val="2"/>
      <scheme val="minor"/>
    </font>
    <font>
      <b/>
      <sz val="8"/>
      <color rgb="FFCC0099"/>
      <name val="Times New Roman"/>
      <family val="1"/>
    </font>
    <font>
      <sz val="8"/>
      <name val="Times New Roman"/>
      <family val="1"/>
    </font>
    <font>
      <b/>
      <sz val="8"/>
      <name val="Times New Roman"/>
      <family val="1"/>
    </font>
    <font>
      <sz val="8"/>
      <color theme="1"/>
      <name val="Times New Roman"/>
      <family val="1"/>
    </font>
    <font>
      <sz val="8"/>
      <name val="Times New Roman"/>
      <family val="1"/>
      <charset val="238"/>
    </font>
    <font>
      <sz val="8"/>
      <color rgb="FF444444"/>
      <name val="Times New Roman"/>
      <family val="1"/>
    </font>
    <font>
      <sz val="8"/>
      <color rgb="FF000000"/>
      <name val="Times New Roman"/>
      <family val="1"/>
    </font>
    <font>
      <sz val="8"/>
      <color theme="1"/>
      <name val="Times New Roman"/>
      <family val="1"/>
      <charset val="238"/>
    </font>
    <font>
      <b/>
      <sz val="8"/>
      <name val="Times New Roman"/>
      <family val="1"/>
      <charset val="238"/>
    </font>
    <font>
      <sz val="8"/>
      <color theme="1"/>
      <name val="Calibri"/>
      <family val="2"/>
      <scheme val="minor"/>
    </font>
    <font>
      <b/>
      <sz val="10"/>
      <color theme="1"/>
      <name val="Calibri"/>
      <family val="2"/>
      <scheme val="minor"/>
    </font>
  </fonts>
  <fills count="2">
    <fill>
      <patternFill patternType="none"/>
    </fill>
    <fill>
      <patternFill patternType="gray125"/>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64">
    <xf numFmtId="0" fontId="0" fillId="0" borderId="0" xfId="0"/>
    <xf numFmtId="1" fontId="2" fillId="0" borderId="4" xfId="0" applyNumberFormat="1" applyFont="1" applyFill="1" applyBorder="1" applyAlignment="1">
      <alignment horizontal="center" vertical="center" wrapText="1"/>
    </xf>
    <xf numFmtId="165" fontId="2" fillId="0" borderId="4" xfId="0" applyNumberFormat="1"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164" fontId="2" fillId="0" borderId="4" xfId="0" applyNumberFormat="1" applyFont="1" applyFill="1" applyBorder="1" applyAlignment="1">
      <alignment horizontal="center" vertical="center" wrapText="1"/>
    </xf>
    <xf numFmtId="1" fontId="3" fillId="0" borderId="5" xfId="0" applyNumberFormat="1" applyFont="1" applyFill="1" applyBorder="1" applyAlignment="1">
      <alignment horizontal="center" vertical="center" wrapText="1"/>
    </xf>
    <xf numFmtId="165" fontId="3" fillId="0" borderId="5" xfId="0" applyNumberFormat="1"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center" vertical="center" wrapText="1"/>
    </xf>
    <xf numFmtId="164" fontId="3" fillId="0" borderId="5" xfId="0" applyNumberFormat="1" applyFont="1" applyFill="1" applyBorder="1" applyAlignment="1">
      <alignment horizontal="center" vertical="center" wrapText="1"/>
    </xf>
    <xf numFmtId="4" fontId="2" fillId="0" borderId="4" xfId="0" applyNumberFormat="1" applyFont="1" applyFill="1" applyBorder="1" applyAlignment="1">
      <alignment horizontal="left" vertical="center" wrapText="1"/>
    </xf>
    <xf numFmtId="4" fontId="2" fillId="0" borderId="4" xfId="0" applyNumberFormat="1" applyFont="1" applyFill="1" applyBorder="1" applyAlignment="1">
      <alignment horizontal="center" vertical="center" wrapText="1"/>
    </xf>
    <xf numFmtId="2" fontId="5" fillId="0" borderId="4"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1" fontId="2" fillId="0" borderId="7" xfId="0" applyNumberFormat="1" applyFont="1" applyFill="1" applyBorder="1" applyAlignment="1">
      <alignment horizontal="center" vertical="center" wrapText="1"/>
    </xf>
    <xf numFmtId="165" fontId="2" fillId="0" borderId="7" xfId="0" applyNumberFormat="1" applyFont="1" applyFill="1" applyBorder="1" applyAlignment="1">
      <alignment horizontal="center" vertical="center" wrapText="1"/>
    </xf>
    <xf numFmtId="1" fontId="2" fillId="0" borderId="8" xfId="0" applyNumberFormat="1" applyFont="1" applyFill="1" applyBorder="1" applyAlignment="1">
      <alignment horizontal="center" vertical="center" wrapText="1"/>
    </xf>
    <xf numFmtId="165" fontId="2" fillId="0" borderId="9"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1" fontId="2" fillId="0" borderId="10" xfId="0" applyNumberFormat="1" applyFont="1" applyFill="1" applyBorder="1" applyAlignment="1">
      <alignment horizontal="center" vertical="center" wrapText="1"/>
    </xf>
    <xf numFmtId="165" fontId="2" fillId="0" borderId="11" xfId="0" applyNumberFormat="1" applyFont="1" applyFill="1" applyBorder="1" applyAlignment="1">
      <alignment horizontal="center" vertical="center" wrapText="1"/>
    </xf>
    <xf numFmtId="1" fontId="2" fillId="0" borderId="5" xfId="0" applyNumberFormat="1" applyFont="1" applyFill="1" applyBorder="1" applyAlignment="1">
      <alignment horizontal="center" vertical="center" wrapText="1"/>
    </xf>
    <xf numFmtId="165" fontId="2" fillId="0" borderId="5" xfId="0" applyNumberFormat="1" applyFont="1" applyFill="1" applyBorder="1" applyAlignment="1">
      <alignment horizontal="center" vertical="center" wrapText="1"/>
    </xf>
    <xf numFmtId="4" fontId="3" fillId="0" borderId="4" xfId="0" applyNumberFormat="1" applyFont="1" applyFill="1" applyBorder="1" applyAlignment="1">
      <alignment horizontal="center" vertical="center" wrapText="1"/>
    </xf>
    <xf numFmtId="4" fontId="5" fillId="0" borderId="4"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4" xfId="0" applyFont="1" applyFill="1" applyBorder="1" applyAlignment="1">
      <alignment horizontal="left" vertical="center"/>
    </xf>
    <xf numFmtId="0" fontId="4" fillId="0" borderId="4"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8" fillId="0" borderId="6" xfId="0" applyFont="1" applyFill="1" applyBorder="1" applyAlignment="1">
      <alignment horizontal="left" vertical="center" wrapText="1"/>
    </xf>
    <xf numFmtId="0" fontId="2" fillId="0" borderId="7" xfId="0" applyFont="1" applyFill="1" applyBorder="1" applyAlignment="1">
      <alignment horizontal="left" vertical="center" wrapText="1"/>
    </xf>
    <xf numFmtId="0" fontId="2" fillId="0" borderId="7" xfId="0" applyFont="1" applyFill="1" applyBorder="1" applyAlignment="1">
      <alignment horizontal="center" vertical="center" wrapText="1"/>
    </xf>
    <xf numFmtId="4" fontId="2" fillId="0" borderId="7" xfId="0" applyNumberFormat="1" applyFont="1" applyFill="1" applyBorder="1" applyAlignment="1">
      <alignment horizontal="center" vertical="center" wrapText="1"/>
    </xf>
    <xf numFmtId="4" fontId="5" fillId="0" borderId="4" xfId="0" applyNumberFormat="1" applyFont="1" applyFill="1" applyBorder="1" applyAlignment="1">
      <alignment horizontal="left" vertical="top" wrapText="1"/>
    </xf>
    <xf numFmtId="0" fontId="10" fillId="0" borderId="0" xfId="0" applyFont="1" applyFill="1"/>
    <xf numFmtId="0" fontId="2" fillId="0" borderId="0" xfId="0" applyFont="1" applyFill="1" applyAlignment="1">
      <alignment horizontal="left" vertical="center" wrapText="1"/>
    </xf>
    <xf numFmtId="0" fontId="6" fillId="0" borderId="4" xfId="0" applyFont="1" applyFill="1" applyBorder="1" applyAlignment="1">
      <alignment horizontal="left" vertical="center" wrapText="1"/>
    </xf>
    <xf numFmtId="0" fontId="2" fillId="0" borderId="0" xfId="0" applyFont="1" applyFill="1" applyAlignment="1">
      <alignment horizontal="left" wrapText="1"/>
    </xf>
    <xf numFmtId="0" fontId="2" fillId="0" borderId="6" xfId="0" applyFont="1" applyFill="1" applyBorder="1" applyAlignment="1">
      <alignment horizontal="left" vertical="center" wrapText="1"/>
    </xf>
    <xf numFmtId="0" fontId="7" fillId="0" borderId="4" xfId="0" applyFont="1" applyFill="1" applyBorder="1" applyAlignment="1">
      <alignment horizontal="left" vertical="center" wrapText="1"/>
    </xf>
    <xf numFmtId="0" fontId="6" fillId="0" borderId="0" xfId="0" applyFont="1" applyFill="1" applyAlignment="1">
      <alignment horizontal="left" wrapText="1"/>
    </xf>
    <xf numFmtId="0" fontId="4" fillId="0" borderId="5" xfId="0" applyFont="1" applyFill="1" applyBorder="1" applyAlignment="1">
      <alignment horizontal="left" vertical="center" wrapText="1"/>
    </xf>
    <xf numFmtId="0" fontId="4" fillId="0" borderId="4" xfId="0" applyFont="1" applyFill="1" applyBorder="1" applyAlignment="1">
      <alignment horizontal="left" vertical="top" wrapText="1"/>
    </xf>
    <xf numFmtId="0" fontId="2" fillId="0" borderId="4" xfId="0" applyFont="1" applyFill="1" applyBorder="1" applyAlignment="1">
      <alignment horizontal="left" vertical="top" wrapText="1"/>
    </xf>
    <xf numFmtId="0" fontId="2" fillId="0" borderId="4" xfId="0" applyFont="1" applyFill="1" applyBorder="1" applyAlignment="1">
      <alignment horizontal="left" wrapText="1"/>
    </xf>
    <xf numFmtId="0" fontId="4"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0" fontId="2" fillId="0" borderId="5" xfId="0" applyFont="1" applyFill="1" applyBorder="1" applyAlignment="1">
      <alignment horizontal="left" vertical="center" wrapText="1"/>
    </xf>
    <xf numFmtId="0" fontId="5" fillId="0" borderId="4" xfId="0" applyFont="1" applyFill="1" applyBorder="1" applyAlignment="1">
      <alignment horizontal="left" wrapText="1"/>
    </xf>
    <xf numFmtId="0" fontId="5" fillId="0" borderId="0" xfId="0" applyFont="1" applyFill="1" applyAlignment="1">
      <alignment horizontal="left" wrapText="1"/>
    </xf>
    <xf numFmtId="0" fontId="10" fillId="0" borderId="0" xfId="0" applyFont="1" applyFill="1" applyAlignment="1">
      <alignment horizontal="left"/>
    </xf>
    <xf numFmtId="1" fontId="5" fillId="0" borderId="4" xfId="0" applyNumberFormat="1" applyFont="1" applyFill="1" applyBorder="1" applyAlignment="1">
      <alignment horizontal="center" vertical="center" wrapText="1"/>
    </xf>
    <xf numFmtId="165" fontId="5" fillId="0" borderId="4" xfId="0" applyNumberFormat="1" applyFont="1" applyFill="1" applyBorder="1" applyAlignment="1">
      <alignment horizontal="center" vertical="center" wrapText="1"/>
    </xf>
    <xf numFmtId="0" fontId="0" fillId="0" borderId="0" xfId="0" applyFont="1"/>
    <xf numFmtId="4" fontId="11" fillId="0" borderId="0" xfId="0" applyNumberFormat="1" applyFont="1" applyFill="1"/>
    <xf numFmtId="0" fontId="11" fillId="0" borderId="0" xfId="0" applyFont="1" applyFill="1"/>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C185B-F82D-476D-9030-5489B34BEDB2}">
  <dimension ref="A2:H269"/>
  <sheetViews>
    <sheetView tabSelected="1" topLeftCell="A265" workbookViewId="0">
      <selection activeCell="F269" sqref="F269:H269"/>
    </sheetView>
  </sheetViews>
  <sheetFormatPr defaultRowHeight="14.4" x14ac:dyDescent="0.3"/>
  <cols>
    <col min="1" max="1" width="6.44140625" style="39" customWidth="1"/>
    <col min="2" max="2" width="9.77734375" style="39" customWidth="1"/>
    <col min="3" max="3" width="17.21875" style="39" customWidth="1"/>
    <col min="4" max="4" width="11.109375" style="39" customWidth="1"/>
    <col min="5" max="5" width="31.33203125" style="55" customWidth="1"/>
    <col min="6" max="6" width="10.6640625" style="39" customWidth="1"/>
    <col min="7" max="7" width="9.88671875" style="39" bestFit="1" customWidth="1"/>
    <col min="8" max="8" width="10.21875" style="39" customWidth="1"/>
  </cols>
  <sheetData>
    <row r="2" spans="1:8" ht="22.2" customHeight="1" x14ac:dyDescent="0.3">
      <c r="A2" s="61" t="s">
        <v>0</v>
      </c>
      <c r="B2" s="62"/>
      <c r="C2" s="62"/>
      <c r="D2" s="62"/>
      <c r="E2" s="62"/>
      <c r="F2" s="62"/>
      <c r="G2" s="62"/>
      <c r="H2" s="63"/>
    </row>
    <row r="3" spans="1:8" ht="27.6" customHeight="1" x14ac:dyDescent="0.3">
      <c r="A3" s="61" t="s">
        <v>1</v>
      </c>
      <c r="B3" s="62"/>
      <c r="C3" s="62"/>
      <c r="D3" s="62"/>
      <c r="E3" s="62"/>
      <c r="F3" s="62"/>
      <c r="G3" s="62"/>
      <c r="H3" s="63"/>
    </row>
    <row r="4" spans="1:8" ht="30.6" x14ac:dyDescent="0.3">
      <c r="A4" s="6" t="s">
        <v>2</v>
      </c>
      <c r="B4" s="7" t="s">
        <v>3</v>
      </c>
      <c r="C4" s="8" t="s">
        <v>4</v>
      </c>
      <c r="D4" s="9" t="s">
        <v>5</v>
      </c>
      <c r="E4" s="8" t="s">
        <v>6</v>
      </c>
      <c r="F4" s="10" t="s">
        <v>7</v>
      </c>
      <c r="G4" s="10" t="s">
        <v>8</v>
      </c>
      <c r="H4" s="9" t="s">
        <v>9</v>
      </c>
    </row>
    <row r="5" spans="1:8" ht="20.399999999999999" x14ac:dyDescent="0.3">
      <c r="A5" s="1">
        <v>1</v>
      </c>
      <c r="B5" s="2" t="s">
        <v>10</v>
      </c>
      <c r="C5" s="11" t="s">
        <v>11</v>
      </c>
      <c r="D5" s="12" t="s">
        <v>12</v>
      </c>
      <c r="E5" s="11" t="s">
        <v>13</v>
      </c>
      <c r="F5" s="12">
        <v>202</v>
      </c>
      <c r="G5" s="12">
        <v>240.38</v>
      </c>
      <c r="H5" s="12" t="s">
        <v>14</v>
      </c>
    </row>
    <row r="6" spans="1:8" ht="20.399999999999999" x14ac:dyDescent="0.3">
      <c r="A6" s="1">
        <v>2</v>
      </c>
      <c r="B6" s="2" t="s">
        <v>10</v>
      </c>
      <c r="C6" s="11" t="s">
        <v>15</v>
      </c>
      <c r="D6" s="12" t="s">
        <v>16</v>
      </c>
      <c r="E6" s="11" t="s">
        <v>17</v>
      </c>
      <c r="F6" s="12">
        <v>71.75</v>
      </c>
      <c r="G6" s="12">
        <f>F6*1.19</f>
        <v>85.382499999999993</v>
      </c>
      <c r="H6" s="12" t="s">
        <v>14</v>
      </c>
    </row>
    <row r="7" spans="1:8" ht="20.399999999999999" x14ac:dyDescent="0.3">
      <c r="A7" s="1">
        <v>3</v>
      </c>
      <c r="B7" s="2" t="s">
        <v>18</v>
      </c>
      <c r="C7" s="11" t="s">
        <v>19</v>
      </c>
      <c r="D7" s="12" t="s">
        <v>20</v>
      </c>
      <c r="E7" s="11" t="s">
        <v>21</v>
      </c>
      <c r="F7" s="12">
        <v>120</v>
      </c>
      <c r="G7" s="12">
        <f>F7*1.19</f>
        <v>142.79999999999998</v>
      </c>
      <c r="H7" s="12" t="s">
        <v>14</v>
      </c>
    </row>
    <row r="8" spans="1:8" ht="51" x14ac:dyDescent="0.3">
      <c r="A8" s="1">
        <v>4</v>
      </c>
      <c r="B8" s="2" t="s">
        <v>18</v>
      </c>
      <c r="C8" s="11" t="s">
        <v>22</v>
      </c>
      <c r="D8" s="12" t="s">
        <v>23</v>
      </c>
      <c r="E8" s="11" t="s">
        <v>24</v>
      </c>
      <c r="F8" s="12">
        <v>104.13</v>
      </c>
      <c r="G8" s="12">
        <f>F8*1.19</f>
        <v>123.91469999999998</v>
      </c>
      <c r="H8" s="12" t="s">
        <v>14</v>
      </c>
    </row>
    <row r="9" spans="1:8" ht="20.399999999999999" x14ac:dyDescent="0.3">
      <c r="A9" s="1">
        <v>5</v>
      </c>
      <c r="B9" s="2">
        <v>45680</v>
      </c>
      <c r="C9" s="11" t="s">
        <v>25</v>
      </c>
      <c r="D9" s="12" t="s">
        <v>26</v>
      </c>
      <c r="E9" s="11" t="s">
        <v>27</v>
      </c>
      <c r="F9" s="12">
        <v>1160</v>
      </c>
      <c r="G9" s="12">
        <v>1380.4</v>
      </c>
      <c r="H9" s="12" t="s">
        <v>14</v>
      </c>
    </row>
    <row r="10" spans="1:8" ht="51" x14ac:dyDescent="0.3">
      <c r="A10" s="1">
        <v>6</v>
      </c>
      <c r="B10" s="2" t="s">
        <v>28</v>
      </c>
      <c r="C10" s="11" t="s">
        <v>19</v>
      </c>
      <c r="D10" s="12" t="s">
        <v>29</v>
      </c>
      <c r="E10" s="11" t="s">
        <v>30</v>
      </c>
      <c r="F10" s="12">
        <f>2495+550+40</f>
        <v>3085</v>
      </c>
      <c r="G10" s="12">
        <f t="shared" ref="G10:G44" si="0">F10*1.19</f>
        <v>3671.1499999999996</v>
      </c>
      <c r="H10" s="12" t="s">
        <v>14</v>
      </c>
    </row>
    <row r="11" spans="1:8" ht="61.2" x14ac:dyDescent="0.3">
      <c r="A11" s="1">
        <v>7</v>
      </c>
      <c r="B11" s="2" t="s">
        <v>28</v>
      </c>
      <c r="C11" s="11" t="s">
        <v>22</v>
      </c>
      <c r="D11" s="12" t="s">
        <v>23</v>
      </c>
      <c r="E11" s="11" t="s">
        <v>31</v>
      </c>
      <c r="F11" s="12">
        <v>163.05000000000001</v>
      </c>
      <c r="G11" s="12">
        <f t="shared" si="0"/>
        <v>194.02950000000001</v>
      </c>
      <c r="H11" s="12" t="s">
        <v>14</v>
      </c>
    </row>
    <row r="12" spans="1:8" ht="30.6" x14ac:dyDescent="0.3">
      <c r="A12" s="1">
        <v>8</v>
      </c>
      <c r="B12" s="2">
        <v>45684</v>
      </c>
      <c r="C12" s="11" t="s">
        <v>32</v>
      </c>
      <c r="D12" s="12" t="s">
        <v>33</v>
      </c>
      <c r="E12" s="3" t="s">
        <v>34</v>
      </c>
      <c r="F12" s="12">
        <v>290</v>
      </c>
      <c r="G12" s="12">
        <f t="shared" si="0"/>
        <v>345.09999999999997</v>
      </c>
      <c r="H12" s="12" t="s">
        <v>14</v>
      </c>
    </row>
    <row r="13" spans="1:8" ht="20.399999999999999" x14ac:dyDescent="0.3">
      <c r="A13" s="1">
        <v>9</v>
      </c>
      <c r="B13" s="2">
        <v>45687</v>
      </c>
      <c r="C13" s="11" t="s">
        <v>35</v>
      </c>
      <c r="D13" s="12" t="s">
        <v>36</v>
      </c>
      <c r="E13" s="28" t="s">
        <v>37</v>
      </c>
      <c r="F13" s="12">
        <v>750</v>
      </c>
      <c r="G13" s="12">
        <f t="shared" si="0"/>
        <v>892.5</v>
      </c>
      <c r="H13" s="12" t="s">
        <v>14</v>
      </c>
    </row>
    <row r="14" spans="1:8" ht="20.399999999999999" x14ac:dyDescent="0.3">
      <c r="A14" s="1">
        <v>10</v>
      </c>
      <c r="B14" s="2">
        <v>45688</v>
      </c>
      <c r="C14" s="11" t="s">
        <v>38</v>
      </c>
      <c r="D14" s="12" t="s">
        <v>39</v>
      </c>
      <c r="E14" s="11" t="s">
        <v>40</v>
      </c>
      <c r="F14" s="12">
        <v>1500</v>
      </c>
      <c r="G14" s="12">
        <f t="shared" si="0"/>
        <v>1785</v>
      </c>
      <c r="H14" s="12" t="s">
        <v>14</v>
      </c>
    </row>
    <row r="15" spans="1:8" ht="30.6" x14ac:dyDescent="0.3">
      <c r="A15" s="1">
        <v>11</v>
      </c>
      <c r="B15" s="2">
        <v>45691</v>
      </c>
      <c r="C15" s="11" t="s">
        <v>41</v>
      </c>
      <c r="D15" s="12" t="s">
        <v>42</v>
      </c>
      <c r="E15" s="28" t="s">
        <v>43</v>
      </c>
      <c r="F15" s="12">
        <v>780</v>
      </c>
      <c r="G15" s="12">
        <f t="shared" si="0"/>
        <v>928.19999999999993</v>
      </c>
      <c r="H15" s="12" t="s">
        <v>14</v>
      </c>
    </row>
    <row r="16" spans="1:8" ht="40.799999999999997" x14ac:dyDescent="0.3">
      <c r="A16" s="1">
        <v>12</v>
      </c>
      <c r="B16" s="2">
        <v>45692</v>
      </c>
      <c r="C16" s="11" t="s">
        <v>44</v>
      </c>
      <c r="D16" s="12" t="s">
        <v>45</v>
      </c>
      <c r="E16" s="11" t="s">
        <v>46</v>
      </c>
      <c r="F16" s="12">
        <v>2300</v>
      </c>
      <c r="G16" s="12">
        <f t="shared" si="0"/>
        <v>2737</v>
      </c>
      <c r="H16" s="12" t="s">
        <v>14</v>
      </c>
    </row>
    <row r="17" spans="1:8" ht="20.399999999999999" x14ac:dyDescent="0.3">
      <c r="A17" s="1">
        <v>13</v>
      </c>
      <c r="B17" s="2">
        <v>45694</v>
      </c>
      <c r="C17" s="11" t="s">
        <v>47</v>
      </c>
      <c r="D17" s="12" t="s">
        <v>48</v>
      </c>
      <c r="E17" s="3" t="s">
        <v>49</v>
      </c>
      <c r="F17" s="12">
        <v>118.8</v>
      </c>
      <c r="G17" s="12">
        <f t="shared" si="0"/>
        <v>141.37199999999999</v>
      </c>
      <c r="H17" s="12" t="s">
        <v>14</v>
      </c>
    </row>
    <row r="18" spans="1:8" ht="30.6" x14ac:dyDescent="0.3">
      <c r="A18" s="1">
        <v>14</v>
      </c>
      <c r="B18" s="2">
        <v>45694</v>
      </c>
      <c r="C18" s="11" t="s">
        <v>50</v>
      </c>
      <c r="D18" s="13" t="s">
        <v>51</v>
      </c>
      <c r="E18" s="11" t="s">
        <v>52</v>
      </c>
      <c r="F18" s="12">
        <v>225</v>
      </c>
      <c r="G18" s="12">
        <f t="shared" si="0"/>
        <v>267.75</v>
      </c>
      <c r="H18" s="12" t="s">
        <v>53</v>
      </c>
    </row>
    <row r="19" spans="1:8" ht="30.6" x14ac:dyDescent="0.3">
      <c r="A19" s="1">
        <v>15</v>
      </c>
      <c r="B19" s="2">
        <v>45695</v>
      </c>
      <c r="C19" s="11" t="s">
        <v>50</v>
      </c>
      <c r="D19" s="13" t="s">
        <v>51</v>
      </c>
      <c r="E19" s="11" t="s">
        <v>52</v>
      </c>
      <c r="F19" s="12">
        <v>15</v>
      </c>
      <c r="G19" s="12">
        <f t="shared" si="0"/>
        <v>17.849999999999998</v>
      </c>
      <c r="H19" s="12" t="s">
        <v>53</v>
      </c>
    </row>
    <row r="20" spans="1:8" ht="30.6" x14ac:dyDescent="0.3">
      <c r="A20" s="1">
        <v>16</v>
      </c>
      <c r="B20" s="2">
        <v>45701</v>
      </c>
      <c r="C20" s="11" t="s">
        <v>54</v>
      </c>
      <c r="D20" s="12" t="s">
        <v>55</v>
      </c>
      <c r="E20" s="11" t="s">
        <v>56</v>
      </c>
      <c r="F20" s="12">
        <v>700</v>
      </c>
      <c r="G20" s="12">
        <f t="shared" si="0"/>
        <v>833</v>
      </c>
      <c r="H20" s="12" t="s">
        <v>53</v>
      </c>
    </row>
    <row r="21" spans="1:8" ht="40.799999999999997" x14ac:dyDescent="0.3">
      <c r="A21" s="1">
        <v>17</v>
      </c>
      <c r="B21" s="2">
        <v>45701</v>
      </c>
      <c r="C21" s="11" t="s">
        <v>57</v>
      </c>
      <c r="D21" s="12" t="s">
        <v>58</v>
      </c>
      <c r="E21" s="11" t="s">
        <v>59</v>
      </c>
      <c r="F21" s="12">
        <v>3375</v>
      </c>
      <c r="G21" s="12">
        <f t="shared" si="0"/>
        <v>4016.25</v>
      </c>
      <c r="H21" s="12" t="s">
        <v>53</v>
      </c>
    </row>
    <row r="22" spans="1:8" ht="30.6" x14ac:dyDescent="0.3">
      <c r="A22" s="1">
        <v>18</v>
      </c>
      <c r="B22" s="14" t="s">
        <v>60</v>
      </c>
      <c r="C22" s="11" t="s">
        <v>61</v>
      </c>
      <c r="D22" s="12" t="s">
        <v>45</v>
      </c>
      <c r="E22" s="11" t="s">
        <v>62</v>
      </c>
      <c r="F22" s="4">
        <v>1914.64</v>
      </c>
      <c r="G22" s="4">
        <f t="shared" si="0"/>
        <v>2278.4216000000001</v>
      </c>
      <c r="H22" s="12" t="s">
        <v>53</v>
      </c>
    </row>
    <row r="23" spans="1:8" ht="102" x14ac:dyDescent="0.3">
      <c r="A23" s="1">
        <v>19</v>
      </c>
      <c r="B23" s="14" t="s">
        <v>60</v>
      </c>
      <c r="C23" s="11" t="s">
        <v>54</v>
      </c>
      <c r="D23" s="12" t="s">
        <v>63</v>
      </c>
      <c r="E23" s="11" t="s">
        <v>64</v>
      </c>
      <c r="F23" s="12">
        <v>495</v>
      </c>
      <c r="G23" s="12">
        <f t="shared" si="0"/>
        <v>589.04999999999995</v>
      </c>
      <c r="H23" s="12" t="s">
        <v>53</v>
      </c>
    </row>
    <row r="24" spans="1:8" ht="20.399999999999999" x14ac:dyDescent="0.3">
      <c r="A24" s="1">
        <v>20</v>
      </c>
      <c r="B24" s="14" t="s">
        <v>65</v>
      </c>
      <c r="C24" s="11" t="s">
        <v>54</v>
      </c>
      <c r="D24" s="12" t="s">
        <v>66</v>
      </c>
      <c r="E24" s="11" t="s">
        <v>67</v>
      </c>
      <c r="F24" s="12">
        <v>3010</v>
      </c>
      <c r="G24" s="12">
        <f t="shared" si="0"/>
        <v>3581.8999999999996</v>
      </c>
      <c r="H24" s="12" t="s">
        <v>53</v>
      </c>
    </row>
    <row r="25" spans="1:8" ht="20.399999999999999" x14ac:dyDescent="0.3">
      <c r="A25" s="1">
        <v>21</v>
      </c>
      <c r="B25" s="14" t="s">
        <v>68</v>
      </c>
      <c r="C25" s="11" t="s">
        <v>35</v>
      </c>
      <c r="D25" s="12" t="s">
        <v>36</v>
      </c>
      <c r="E25" s="28" t="s">
        <v>69</v>
      </c>
      <c r="F25" s="12">
        <v>450</v>
      </c>
      <c r="G25" s="12">
        <f t="shared" si="0"/>
        <v>535.5</v>
      </c>
      <c r="H25" s="12" t="s">
        <v>14</v>
      </c>
    </row>
    <row r="26" spans="1:8" ht="20.399999999999999" x14ac:dyDescent="0.3">
      <c r="A26" s="1">
        <v>22</v>
      </c>
      <c r="B26" s="14" t="s">
        <v>68</v>
      </c>
      <c r="C26" s="11" t="s">
        <v>32</v>
      </c>
      <c r="D26" s="12" t="s">
        <v>42</v>
      </c>
      <c r="E26" s="11" t="s">
        <v>70</v>
      </c>
      <c r="F26" s="12">
        <v>356.9</v>
      </c>
      <c r="G26" s="12">
        <f t="shared" si="0"/>
        <v>424.71099999999996</v>
      </c>
      <c r="H26" s="12" t="s">
        <v>14</v>
      </c>
    </row>
    <row r="27" spans="1:8" ht="30.6" x14ac:dyDescent="0.3">
      <c r="A27" s="1">
        <v>23</v>
      </c>
      <c r="B27" s="14" t="s">
        <v>71</v>
      </c>
      <c r="C27" s="11" t="s">
        <v>25</v>
      </c>
      <c r="D27" s="12" t="s">
        <v>72</v>
      </c>
      <c r="E27" s="11" t="s">
        <v>73</v>
      </c>
      <c r="F27" s="12">
        <v>346.8</v>
      </c>
      <c r="G27" s="12">
        <f t="shared" si="0"/>
        <v>412.69200000000001</v>
      </c>
      <c r="H27" s="12" t="s">
        <v>14</v>
      </c>
    </row>
    <row r="28" spans="1:8" ht="30.6" x14ac:dyDescent="0.3">
      <c r="A28" s="1">
        <v>24</v>
      </c>
      <c r="B28" s="14" t="s">
        <v>71</v>
      </c>
      <c r="C28" s="11" t="s">
        <v>74</v>
      </c>
      <c r="D28" s="12" t="s">
        <v>75</v>
      </c>
      <c r="E28" s="11" t="s">
        <v>76</v>
      </c>
      <c r="F28" s="12">
        <v>220</v>
      </c>
      <c r="G28" s="12">
        <f t="shared" si="0"/>
        <v>261.8</v>
      </c>
      <c r="H28" s="12" t="s">
        <v>14</v>
      </c>
    </row>
    <row r="29" spans="1:8" ht="61.2" x14ac:dyDescent="0.3">
      <c r="A29" s="1">
        <v>25</v>
      </c>
      <c r="B29" s="14" t="s">
        <v>71</v>
      </c>
      <c r="C29" s="11" t="s">
        <v>77</v>
      </c>
      <c r="D29" s="12" t="s">
        <v>78</v>
      </c>
      <c r="E29" s="11" t="s">
        <v>79</v>
      </c>
      <c r="F29" s="12">
        <v>700</v>
      </c>
      <c r="G29" s="12">
        <f t="shared" si="0"/>
        <v>833</v>
      </c>
      <c r="H29" s="12" t="s">
        <v>14</v>
      </c>
    </row>
    <row r="30" spans="1:8" ht="71.400000000000006" x14ac:dyDescent="0.3">
      <c r="A30" s="1">
        <v>26</v>
      </c>
      <c r="B30" s="14" t="s">
        <v>71</v>
      </c>
      <c r="C30" s="11" t="s">
        <v>80</v>
      </c>
      <c r="D30" s="12" t="s">
        <v>81</v>
      </c>
      <c r="E30" s="11" t="s">
        <v>82</v>
      </c>
      <c r="F30" s="12">
        <v>1000</v>
      </c>
      <c r="G30" s="12">
        <f t="shared" si="0"/>
        <v>1190</v>
      </c>
      <c r="H30" s="12" t="s">
        <v>14</v>
      </c>
    </row>
    <row r="31" spans="1:8" ht="30.6" x14ac:dyDescent="0.3">
      <c r="A31" s="1">
        <v>27</v>
      </c>
      <c r="B31" s="14" t="s">
        <v>83</v>
      </c>
      <c r="C31" s="11" t="s">
        <v>84</v>
      </c>
      <c r="D31" s="12" t="s">
        <v>23</v>
      </c>
      <c r="E31" s="11" t="s">
        <v>85</v>
      </c>
      <c r="F31" s="12">
        <v>124.11</v>
      </c>
      <c r="G31" s="12">
        <f t="shared" si="0"/>
        <v>147.6909</v>
      </c>
      <c r="H31" s="12" t="s">
        <v>14</v>
      </c>
    </row>
    <row r="32" spans="1:8" ht="30.6" x14ac:dyDescent="0.3">
      <c r="A32" s="1">
        <v>28</v>
      </c>
      <c r="B32" s="14" t="s">
        <v>83</v>
      </c>
      <c r="C32" s="11" t="s">
        <v>86</v>
      </c>
      <c r="D32" s="13" t="s">
        <v>51</v>
      </c>
      <c r="E32" s="11" t="s">
        <v>87</v>
      </c>
      <c r="F32" s="12">
        <v>150</v>
      </c>
      <c r="G32" s="12">
        <f t="shared" si="0"/>
        <v>178.5</v>
      </c>
      <c r="H32" s="12" t="s">
        <v>53</v>
      </c>
    </row>
    <row r="33" spans="1:8" x14ac:dyDescent="0.3">
      <c r="A33" s="1">
        <v>29</v>
      </c>
      <c r="B33" s="14" t="s">
        <v>83</v>
      </c>
      <c r="C33" s="11" t="s">
        <v>88</v>
      </c>
      <c r="D33" s="12" t="s">
        <v>89</v>
      </c>
      <c r="E33" s="11" t="s">
        <v>90</v>
      </c>
      <c r="F33" s="12">
        <v>1348.07</v>
      </c>
      <c r="G33" s="12">
        <f t="shared" si="0"/>
        <v>1604.2032999999999</v>
      </c>
      <c r="H33" s="12" t="s">
        <v>14</v>
      </c>
    </row>
    <row r="34" spans="1:8" ht="20.399999999999999" x14ac:dyDescent="0.3">
      <c r="A34" s="1">
        <v>30</v>
      </c>
      <c r="B34" s="14" t="s">
        <v>91</v>
      </c>
      <c r="C34" s="11" t="s">
        <v>92</v>
      </c>
      <c r="D34" s="12" t="s">
        <v>36</v>
      </c>
      <c r="E34" s="11" t="s">
        <v>93</v>
      </c>
      <c r="F34" s="12">
        <v>505</v>
      </c>
      <c r="G34" s="12">
        <f t="shared" si="0"/>
        <v>600.94999999999993</v>
      </c>
      <c r="H34" s="12" t="s">
        <v>14</v>
      </c>
    </row>
    <row r="35" spans="1:8" ht="20.399999999999999" x14ac:dyDescent="0.3">
      <c r="A35" s="1">
        <v>31</v>
      </c>
      <c r="B35" s="14" t="s">
        <v>91</v>
      </c>
      <c r="C35" s="11" t="s">
        <v>94</v>
      </c>
      <c r="D35" s="12" t="s">
        <v>95</v>
      </c>
      <c r="E35" s="28" t="s">
        <v>96</v>
      </c>
      <c r="F35" s="12">
        <v>712</v>
      </c>
      <c r="G35" s="12">
        <f t="shared" si="0"/>
        <v>847.28</v>
      </c>
      <c r="H35" s="12" t="s">
        <v>14</v>
      </c>
    </row>
    <row r="36" spans="1:8" ht="20.399999999999999" x14ac:dyDescent="0.3">
      <c r="A36" s="1">
        <v>32</v>
      </c>
      <c r="B36" s="14" t="s">
        <v>97</v>
      </c>
      <c r="C36" s="11" t="s">
        <v>61</v>
      </c>
      <c r="D36" s="12" t="s">
        <v>95</v>
      </c>
      <c r="E36" s="40" t="s">
        <v>98</v>
      </c>
      <c r="F36" s="12">
        <v>2081.04</v>
      </c>
      <c r="G36" s="12">
        <f t="shared" si="0"/>
        <v>2476.4375999999997</v>
      </c>
      <c r="H36" s="12" t="s">
        <v>14</v>
      </c>
    </row>
    <row r="37" spans="1:8" ht="40.799999999999997" x14ac:dyDescent="0.3">
      <c r="A37" s="1">
        <v>33</v>
      </c>
      <c r="B37" s="14" t="s">
        <v>97</v>
      </c>
      <c r="C37" s="11" t="s">
        <v>61</v>
      </c>
      <c r="D37" s="12" t="s">
        <v>95</v>
      </c>
      <c r="E37" s="41" t="s">
        <v>99</v>
      </c>
      <c r="F37" s="12">
        <v>1878.24</v>
      </c>
      <c r="G37" s="12">
        <f t="shared" si="0"/>
        <v>2235.1055999999999</v>
      </c>
      <c r="H37" s="12" t="s">
        <v>14</v>
      </c>
    </row>
    <row r="38" spans="1:8" ht="20.399999999999999" x14ac:dyDescent="0.3">
      <c r="A38" s="1">
        <v>34</v>
      </c>
      <c r="B38" s="14" t="s">
        <v>97</v>
      </c>
      <c r="C38" s="11" t="s">
        <v>100</v>
      </c>
      <c r="D38" s="12" t="s">
        <v>101</v>
      </c>
      <c r="E38" s="28" t="s">
        <v>102</v>
      </c>
      <c r="F38" s="12">
        <v>1200</v>
      </c>
      <c r="G38" s="12">
        <f t="shared" si="0"/>
        <v>1428</v>
      </c>
      <c r="H38" s="12" t="s">
        <v>14</v>
      </c>
    </row>
    <row r="39" spans="1:8" ht="61.2" x14ac:dyDescent="0.3">
      <c r="A39" s="1">
        <v>35</v>
      </c>
      <c r="B39" s="14" t="s">
        <v>97</v>
      </c>
      <c r="C39" s="11" t="s">
        <v>103</v>
      </c>
      <c r="D39" s="12" t="s">
        <v>104</v>
      </c>
      <c r="E39" s="3" t="s">
        <v>105</v>
      </c>
      <c r="F39" s="12">
        <v>3192.96</v>
      </c>
      <c r="G39" s="12">
        <f t="shared" si="0"/>
        <v>3799.6223999999997</v>
      </c>
      <c r="H39" s="12" t="s">
        <v>14</v>
      </c>
    </row>
    <row r="40" spans="1:8" ht="40.799999999999997" x14ac:dyDescent="0.3">
      <c r="A40" s="1">
        <v>36</v>
      </c>
      <c r="B40" s="14" t="s">
        <v>97</v>
      </c>
      <c r="C40" s="11" t="s">
        <v>106</v>
      </c>
      <c r="D40" s="12" t="s">
        <v>107</v>
      </c>
      <c r="E40" s="40" t="s">
        <v>108</v>
      </c>
      <c r="F40" s="12">
        <v>1808</v>
      </c>
      <c r="G40" s="12">
        <f t="shared" si="0"/>
        <v>2151.52</v>
      </c>
      <c r="H40" s="12" t="s">
        <v>14</v>
      </c>
    </row>
    <row r="41" spans="1:8" ht="20.399999999999999" x14ac:dyDescent="0.3">
      <c r="A41" s="1">
        <v>37</v>
      </c>
      <c r="B41" s="14" t="s">
        <v>109</v>
      </c>
      <c r="C41" s="11" t="s">
        <v>110</v>
      </c>
      <c r="D41" s="12" t="s">
        <v>111</v>
      </c>
      <c r="E41" s="3" t="s">
        <v>112</v>
      </c>
      <c r="F41" s="12">
        <v>710</v>
      </c>
      <c r="G41" s="12">
        <f t="shared" si="0"/>
        <v>844.9</v>
      </c>
      <c r="H41" s="12" t="s">
        <v>14</v>
      </c>
    </row>
    <row r="42" spans="1:8" ht="20.399999999999999" x14ac:dyDescent="0.3">
      <c r="A42" s="1">
        <v>38</v>
      </c>
      <c r="B42" s="14" t="s">
        <v>113</v>
      </c>
      <c r="C42" s="11" t="s">
        <v>114</v>
      </c>
      <c r="D42" s="12" t="s">
        <v>115</v>
      </c>
      <c r="E42" s="3" t="s">
        <v>116</v>
      </c>
      <c r="F42" s="12">
        <v>348.7</v>
      </c>
      <c r="G42" s="12">
        <f t="shared" si="0"/>
        <v>414.95299999999997</v>
      </c>
      <c r="H42" s="12" t="s">
        <v>14</v>
      </c>
    </row>
    <row r="43" spans="1:8" ht="21.6" x14ac:dyDescent="0.3">
      <c r="A43" s="1">
        <v>39</v>
      </c>
      <c r="B43" s="14" t="s">
        <v>117</v>
      </c>
      <c r="C43" s="11" t="s">
        <v>80</v>
      </c>
      <c r="D43" s="12" t="s">
        <v>81</v>
      </c>
      <c r="E43" s="42" t="s">
        <v>118</v>
      </c>
      <c r="F43" s="12">
        <v>1800</v>
      </c>
      <c r="G43" s="12">
        <f t="shared" si="0"/>
        <v>2142</v>
      </c>
      <c r="H43" s="12" t="s">
        <v>14</v>
      </c>
    </row>
    <row r="44" spans="1:8" ht="20.399999999999999" x14ac:dyDescent="0.3">
      <c r="A44" s="1">
        <v>40</v>
      </c>
      <c r="B44" s="14" t="s">
        <v>119</v>
      </c>
      <c r="C44" s="11" t="s">
        <v>120</v>
      </c>
      <c r="D44" s="12" t="s">
        <v>121</v>
      </c>
      <c r="E44" s="43" t="s">
        <v>122</v>
      </c>
      <c r="F44" s="12">
        <v>512.61</v>
      </c>
      <c r="G44" s="12">
        <f t="shared" si="0"/>
        <v>610.0059</v>
      </c>
      <c r="H44" s="12" t="s">
        <v>53</v>
      </c>
    </row>
    <row r="45" spans="1:8" ht="30.6" x14ac:dyDescent="0.3">
      <c r="A45" s="1">
        <v>41</v>
      </c>
      <c r="B45" s="14" t="s">
        <v>123</v>
      </c>
      <c r="C45" s="11" t="s">
        <v>124</v>
      </c>
      <c r="D45" s="12" t="s">
        <v>125</v>
      </c>
      <c r="E45" s="11" t="s">
        <v>126</v>
      </c>
      <c r="F45" s="12">
        <v>2322</v>
      </c>
      <c r="G45" s="12">
        <v>2322</v>
      </c>
      <c r="H45" s="12" t="s">
        <v>14</v>
      </c>
    </row>
    <row r="46" spans="1:8" ht="30.6" x14ac:dyDescent="0.3">
      <c r="A46" s="1">
        <v>42</v>
      </c>
      <c r="B46" s="14" t="s">
        <v>127</v>
      </c>
      <c r="C46" s="11" t="s">
        <v>86</v>
      </c>
      <c r="D46" s="13" t="s">
        <v>51</v>
      </c>
      <c r="E46" s="11" t="s">
        <v>128</v>
      </c>
      <c r="F46" s="12">
        <v>30</v>
      </c>
      <c r="G46" s="12">
        <f>F46*1.19</f>
        <v>35.699999999999996</v>
      </c>
      <c r="H46" s="12" t="s">
        <v>53</v>
      </c>
    </row>
    <row r="47" spans="1:8" ht="51" x14ac:dyDescent="0.3">
      <c r="A47" s="1">
        <v>43</v>
      </c>
      <c r="B47" s="14" t="s">
        <v>127</v>
      </c>
      <c r="C47" s="11" t="s">
        <v>129</v>
      </c>
      <c r="D47" s="12" t="s">
        <v>130</v>
      </c>
      <c r="E47" s="11" t="s">
        <v>131</v>
      </c>
      <c r="F47" s="12">
        <v>596</v>
      </c>
      <c r="G47" s="12">
        <f>F47*1.19</f>
        <v>709.24</v>
      </c>
      <c r="H47" s="12" t="s">
        <v>14</v>
      </c>
    </row>
    <row r="48" spans="1:8" ht="71.400000000000006" x14ac:dyDescent="0.3">
      <c r="A48" s="1">
        <v>44</v>
      </c>
      <c r="B48" s="14" t="s">
        <v>127</v>
      </c>
      <c r="C48" s="11" t="s">
        <v>132</v>
      </c>
      <c r="D48" s="12" t="s">
        <v>133</v>
      </c>
      <c r="E48" s="40" t="s">
        <v>134</v>
      </c>
      <c r="F48" s="12">
        <v>17118</v>
      </c>
      <c r="G48" s="12">
        <f>F48*1.19</f>
        <v>20370.419999999998</v>
      </c>
      <c r="H48" s="12" t="s">
        <v>14</v>
      </c>
    </row>
    <row r="49" spans="1:8" x14ac:dyDescent="0.3">
      <c r="A49" s="1">
        <v>45</v>
      </c>
      <c r="B49" s="14" t="s">
        <v>135</v>
      </c>
      <c r="C49" s="11" t="s">
        <v>136</v>
      </c>
      <c r="D49" s="12" t="s">
        <v>137</v>
      </c>
      <c r="E49" s="44" t="s">
        <v>138</v>
      </c>
      <c r="F49" s="12">
        <v>3115.74</v>
      </c>
      <c r="G49" s="12">
        <f>F49*1.19</f>
        <v>3707.7305999999994</v>
      </c>
      <c r="H49" s="12" t="s">
        <v>14</v>
      </c>
    </row>
    <row r="50" spans="1:8" ht="40.799999999999997" x14ac:dyDescent="0.3">
      <c r="A50" s="1">
        <v>46</v>
      </c>
      <c r="B50" s="14" t="s">
        <v>139</v>
      </c>
      <c r="C50" s="11" t="s">
        <v>54</v>
      </c>
      <c r="D50" s="12" t="s">
        <v>140</v>
      </c>
      <c r="E50" s="44" t="s">
        <v>141</v>
      </c>
      <c r="F50" s="12">
        <v>3287</v>
      </c>
      <c r="G50" s="12">
        <f t="shared" ref="G50:G58" si="1">F50*1.19</f>
        <v>3911.5299999999997</v>
      </c>
      <c r="H50" s="4" t="s">
        <v>14</v>
      </c>
    </row>
    <row r="51" spans="1:8" ht="20.399999999999999" x14ac:dyDescent="0.3">
      <c r="A51" s="1">
        <v>47</v>
      </c>
      <c r="B51" s="14" t="s">
        <v>139</v>
      </c>
      <c r="C51" s="3" t="s">
        <v>38</v>
      </c>
      <c r="D51" s="4" t="s">
        <v>39</v>
      </c>
      <c r="E51" s="3" t="s">
        <v>142</v>
      </c>
      <c r="F51" s="12">
        <v>125</v>
      </c>
      <c r="G51" s="12">
        <f t="shared" si="1"/>
        <v>148.75</v>
      </c>
      <c r="H51" s="12" t="s">
        <v>14</v>
      </c>
    </row>
    <row r="52" spans="1:8" ht="20.399999999999999" x14ac:dyDescent="0.3">
      <c r="A52" s="1">
        <v>48</v>
      </c>
      <c r="B52" s="14" t="s">
        <v>139</v>
      </c>
      <c r="C52" s="3" t="s">
        <v>19</v>
      </c>
      <c r="D52" s="12" t="s">
        <v>143</v>
      </c>
      <c r="E52" s="3" t="s">
        <v>144</v>
      </c>
      <c r="F52" s="12">
        <v>250</v>
      </c>
      <c r="G52" s="12">
        <f t="shared" si="1"/>
        <v>297.5</v>
      </c>
      <c r="H52" s="4" t="s">
        <v>14</v>
      </c>
    </row>
    <row r="53" spans="1:8" ht="20.399999999999999" x14ac:dyDescent="0.3">
      <c r="A53" s="1">
        <v>48</v>
      </c>
      <c r="B53" s="14" t="s">
        <v>139</v>
      </c>
      <c r="C53" s="3" t="s">
        <v>19</v>
      </c>
      <c r="D53" s="12" t="s">
        <v>20</v>
      </c>
      <c r="E53" s="3" t="s">
        <v>145</v>
      </c>
      <c r="F53" s="12">
        <v>150</v>
      </c>
      <c r="G53" s="12">
        <f t="shared" si="1"/>
        <v>178.5</v>
      </c>
      <c r="H53" s="4" t="s">
        <v>14</v>
      </c>
    </row>
    <row r="54" spans="1:8" x14ac:dyDescent="0.3">
      <c r="A54" s="1">
        <v>49</v>
      </c>
      <c r="B54" s="14" t="s">
        <v>146</v>
      </c>
      <c r="C54" s="3" t="s">
        <v>147</v>
      </c>
      <c r="D54" s="12" t="s">
        <v>148</v>
      </c>
      <c r="E54" s="3" t="s">
        <v>149</v>
      </c>
      <c r="F54" s="12">
        <f>73.12*3</f>
        <v>219.36</v>
      </c>
      <c r="G54" s="12">
        <f t="shared" si="1"/>
        <v>261.03840000000002</v>
      </c>
      <c r="H54" s="4" t="s">
        <v>14</v>
      </c>
    </row>
    <row r="55" spans="1:8" ht="244.8" x14ac:dyDescent="0.3">
      <c r="A55" s="1">
        <v>50</v>
      </c>
      <c r="B55" s="14" t="s">
        <v>146</v>
      </c>
      <c r="C55" s="3" t="s">
        <v>129</v>
      </c>
      <c r="D55" s="12" t="s">
        <v>150</v>
      </c>
      <c r="E55" s="3" t="s">
        <v>151</v>
      </c>
      <c r="F55" s="12">
        <v>2284</v>
      </c>
      <c r="G55" s="12">
        <f t="shared" si="1"/>
        <v>2717.96</v>
      </c>
      <c r="H55" s="4" t="s">
        <v>14</v>
      </c>
    </row>
    <row r="56" spans="1:8" ht="30.6" x14ac:dyDescent="0.3">
      <c r="A56" s="1">
        <v>51</v>
      </c>
      <c r="B56" s="14" t="s">
        <v>146</v>
      </c>
      <c r="C56" s="3" t="s">
        <v>152</v>
      </c>
      <c r="D56" s="12" t="s">
        <v>153</v>
      </c>
      <c r="E56" s="3" t="s">
        <v>154</v>
      </c>
      <c r="F56" s="12">
        <v>1261.1199999999999</v>
      </c>
      <c r="G56" s="12">
        <f t="shared" si="1"/>
        <v>1500.7327999999998</v>
      </c>
      <c r="H56" s="4" t="s">
        <v>14</v>
      </c>
    </row>
    <row r="57" spans="1:8" ht="20.399999999999999" x14ac:dyDescent="0.3">
      <c r="A57" s="1">
        <v>52</v>
      </c>
      <c r="B57" s="14" t="s">
        <v>146</v>
      </c>
      <c r="C57" s="3" t="s">
        <v>38</v>
      </c>
      <c r="D57" s="12" t="s">
        <v>33</v>
      </c>
      <c r="E57" s="3" t="s">
        <v>155</v>
      </c>
      <c r="F57" s="12">
        <v>518</v>
      </c>
      <c r="G57" s="12">
        <f t="shared" si="1"/>
        <v>616.41999999999996</v>
      </c>
      <c r="H57" s="4" t="s">
        <v>14</v>
      </c>
    </row>
    <row r="58" spans="1:8" ht="30.6" x14ac:dyDescent="0.3">
      <c r="A58" s="1">
        <v>53</v>
      </c>
      <c r="B58" s="14" t="s">
        <v>146</v>
      </c>
      <c r="C58" s="3" t="s">
        <v>156</v>
      </c>
      <c r="D58" s="12" t="s">
        <v>157</v>
      </c>
      <c r="E58" s="3" t="s">
        <v>158</v>
      </c>
      <c r="F58" s="12">
        <v>9600</v>
      </c>
      <c r="G58" s="12">
        <f t="shared" si="1"/>
        <v>11424</v>
      </c>
      <c r="H58" s="4" t="s">
        <v>14</v>
      </c>
    </row>
    <row r="59" spans="1:8" ht="30.6" x14ac:dyDescent="0.3">
      <c r="A59" s="1">
        <v>54</v>
      </c>
      <c r="B59" s="14" t="s">
        <v>146</v>
      </c>
      <c r="C59" s="3" t="s">
        <v>124</v>
      </c>
      <c r="D59" s="12" t="s">
        <v>159</v>
      </c>
      <c r="E59" s="3" t="s">
        <v>160</v>
      </c>
      <c r="F59" s="12">
        <v>0</v>
      </c>
      <c r="G59" s="12">
        <v>0</v>
      </c>
      <c r="H59" s="4" t="s">
        <v>14</v>
      </c>
    </row>
    <row r="60" spans="1:8" ht="30.6" x14ac:dyDescent="0.3">
      <c r="A60" s="1">
        <v>55</v>
      </c>
      <c r="B60" s="14" t="s">
        <v>161</v>
      </c>
      <c r="C60" s="3" t="s">
        <v>22</v>
      </c>
      <c r="D60" s="12" t="s">
        <v>23</v>
      </c>
      <c r="E60" s="28" t="s">
        <v>162</v>
      </c>
      <c r="F60" s="12">
        <v>1139.9100000000001</v>
      </c>
      <c r="G60" s="12">
        <f t="shared" ref="G60:G65" si="2">F60*1.19</f>
        <v>1356.4929</v>
      </c>
      <c r="H60" s="4" t="s">
        <v>14</v>
      </c>
    </row>
    <row r="61" spans="1:8" ht="30.6" x14ac:dyDescent="0.3">
      <c r="A61" s="1">
        <v>56</v>
      </c>
      <c r="B61" s="14" t="s">
        <v>161</v>
      </c>
      <c r="C61" s="3" t="s">
        <v>86</v>
      </c>
      <c r="D61" s="13" t="s">
        <v>51</v>
      </c>
      <c r="E61" s="3" t="s">
        <v>163</v>
      </c>
      <c r="F61" s="12">
        <f>35*6+30*2</f>
        <v>270</v>
      </c>
      <c r="G61" s="12">
        <f t="shared" si="2"/>
        <v>321.3</v>
      </c>
      <c r="H61" s="4" t="s">
        <v>14</v>
      </c>
    </row>
    <row r="62" spans="1:8" ht="122.4" x14ac:dyDescent="0.3">
      <c r="A62" s="1">
        <v>57</v>
      </c>
      <c r="B62" s="14" t="s">
        <v>161</v>
      </c>
      <c r="C62" s="3" t="s">
        <v>92</v>
      </c>
      <c r="D62" s="12" t="s">
        <v>36</v>
      </c>
      <c r="E62" s="3" t="s">
        <v>164</v>
      </c>
      <c r="F62" s="12">
        <v>1050</v>
      </c>
      <c r="G62" s="12">
        <f t="shared" si="2"/>
        <v>1249.5</v>
      </c>
      <c r="H62" s="4" t="s">
        <v>14</v>
      </c>
    </row>
    <row r="63" spans="1:8" ht="30.6" x14ac:dyDescent="0.3">
      <c r="A63" s="1">
        <v>58</v>
      </c>
      <c r="B63" s="14" t="s">
        <v>165</v>
      </c>
      <c r="C63" s="3" t="s">
        <v>166</v>
      </c>
      <c r="D63" s="12" t="s">
        <v>33</v>
      </c>
      <c r="E63" s="3" t="s">
        <v>167</v>
      </c>
      <c r="F63" s="12">
        <v>514.62</v>
      </c>
      <c r="G63" s="12">
        <f t="shared" si="2"/>
        <v>612.39779999999996</v>
      </c>
      <c r="H63" s="4" t="s">
        <v>14</v>
      </c>
    </row>
    <row r="64" spans="1:8" ht="51" x14ac:dyDescent="0.3">
      <c r="A64" s="1">
        <v>59</v>
      </c>
      <c r="B64" s="14" t="s">
        <v>165</v>
      </c>
      <c r="C64" s="3" t="s">
        <v>168</v>
      </c>
      <c r="D64" s="12" t="s">
        <v>33</v>
      </c>
      <c r="E64" s="3" t="s">
        <v>169</v>
      </c>
      <c r="F64" s="12">
        <f>693+718.2</f>
        <v>1411.2</v>
      </c>
      <c r="G64" s="12">
        <f t="shared" si="2"/>
        <v>1679.328</v>
      </c>
      <c r="H64" s="4" t="s">
        <v>14</v>
      </c>
    </row>
    <row r="65" spans="1:8" ht="51" x14ac:dyDescent="0.3">
      <c r="A65" s="1">
        <v>59</v>
      </c>
      <c r="B65" s="14" t="s">
        <v>165</v>
      </c>
      <c r="C65" s="3" t="s">
        <v>168</v>
      </c>
      <c r="D65" s="12" t="s">
        <v>42</v>
      </c>
      <c r="E65" s="3" t="s">
        <v>170</v>
      </c>
      <c r="F65" s="12">
        <f>36+35</f>
        <v>71</v>
      </c>
      <c r="G65" s="12">
        <f t="shared" si="2"/>
        <v>84.49</v>
      </c>
      <c r="H65" s="4" t="s">
        <v>14</v>
      </c>
    </row>
    <row r="66" spans="1:8" ht="30.6" x14ac:dyDescent="0.3">
      <c r="A66" s="1">
        <v>60</v>
      </c>
      <c r="B66" s="14" t="s">
        <v>171</v>
      </c>
      <c r="C66" s="3" t="s">
        <v>172</v>
      </c>
      <c r="D66" s="12" t="s">
        <v>173</v>
      </c>
      <c r="E66" s="3" t="s">
        <v>174</v>
      </c>
      <c r="F66" s="12">
        <v>800</v>
      </c>
      <c r="G66" s="12">
        <f t="shared" ref="G66:G73" si="3">F66*1.19</f>
        <v>952</v>
      </c>
      <c r="H66" s="4" t="s">
        <v>14</v>
      </c>
    </row>
    <row r="67" spans="1:8" ht="51" x14ac:dyDescent="0.3">
      <c r="A67" s="1">
        <v>61</v>
      </c>
      <c r="B67" s="14" t="s">
        <v>171</v>
      </c>
      <c r="C67" s="3" t="s">
        <v>168</v>
      </c>
      <c r="D67" s="12" t="s">
        <v>39</v>
      </c>
      <c r="E67" s="3" t="s">
        <v>175</v>
      </c>
      <c r="F67" s="12">
        <v>1156</v>
      </c>
      <c r="G67" s="12">
        <f t="shared" si="3"/>
        <v>1375.6399999999999</v>
      </c>
      <c r="H67" s="4" t="s">
        <v>14</v>
      </c>
    </row>
    <row r="68" spans="1:8" ht="20.399999999999999" x14ac:dyDescent="0.3">
      <c r="A68" s="1">
        <v>62</v>
      </c>
      <c r="B68" s="14" t="s">
        <v>171</v>
      </c>
      <c r="C68" s="3" t="s">
        <v>156</v>
      </c>
      <c r="D68" s="12" t="s">
        <v>176</v>
      </c>
      <c r="E68" s="3" t="s">
        <v>177</v>
      </c>
      <c r="F68" s="12">
        <v>4080</v>
      </c>
      <c r="G68" s="12">
        <f t="shared" si="3"/>
        <v>4855.2</v>
      </c>
      <c r="H68" s="4" t="s">
        <v>14</v>
      </c>
    </row>
    <row r="69" spans="1:8" ht="51" x14ac:dyDescent="0.3">
      <c r="A69" s="1">
        <v>63</v>
      </c>
      <c r="B69" s="14" t="s">
        <v>171</v>
      </c>
      <c r="C69" s="3" t="s">
        <v>35</v>
      </c>
      <c r="D69" s="12" t="s">
        <v>33</v>
      </c>
      <c r="E69" s="28" t="s">
        <v>178</v>
      </c>
      <c r="F69" s="12">
        <v>1375</v>
      </c>
      <c r="G69" s="12">
        <f t="shared" si="3"/>
        <v>1636.25</v>
      </c>
      <c r="H69" s="4" t="s">
        <v>14</v>
      </c>
    </row>
    <row r="70" spans="1:8" ht="30.6" x14ac:dyDescent="0.3">
      <c r="A70" s="1">
        <v>64</v>
      </c>
      <c r="B70" s="14" t="s">
        <v>171</v>
      </c>
      <c r="C70" s="3" t="s">
        <v>32</v>
      </c>
      <c r="D70" s="12" t="s">
        <v>33</v>
      </c>
      <c r="E70" s="3" t="s">
        <v>179</v>
      </c>
      <c r="F70" s="12">
        <v>884</v>
      </c>
      <c r="G70" s="12">
        <f t="shared" si="3"/>
        <v>1051.96</v>
      </c>
      <c r="H70" s="4" t="s">
        <v>14</v>
      </c>
    </row>
    <row r="71" spans="1:8" ht="30.6" x14ac:dyDescent="0.3">
      <c r="A71" s="1">
        <v>65</v>
      </c>
      <c r="B71" s="14" t="s">
        <v>171</v>
      </c>
      <c r="C71" s="3" t="s">
        <v>180</v>
      </c>
      <c r="D71" s="12" t="s">
        <v>181</v>
      </c>
      <c r="E71" s="3" t="s">
        <v>182</v>
      </c>
      <c r="F71" s="12">
        <v>963</v>
      </c>
      <c r="G71" s="12">
        <f t="shared" si="3"/>
        <v>1145.97</v>
      </c>
      <c r="H71" s="4" t="s">
        <v>14</v>
      </c>
    </row>
    <row r="72" spans="1:8" ht="40.799999999999997" x14ac:dyDescent="0.3">
      <c r="A72" s="1">
        <v>66</v>
      </c>
      <c r="B72" s="14" t="s">
        <v>171</v>
      </c>
      <c r="C72" s="3" t="s">
        <v>25</v>
      </c>
      <c r="D72" s="12" t="s">
        <v>183</v>
      </c>
      <c r="E72" s="11" t="s">
        <v>184</v>
      </c>
      <c r="F72" s="12">
        <v>1590</v>
      </c>
      <c r="G72" s="12">
        <f t="shared" si="3"/>
        <v>1892.1</v>
      </c>
      <c r="H72" s="4" t="s">
        <v>14</v>
      </c>
    </row>
    <row r="73" spans="1:8" ht="30.6" x14ac:dyDescent="0.3">
      <c r="A73" s="1">
        <v>67</v>
      </c>
      <c r="B73" s="14" t="s">
        <v>171</v>
      </c>
      <c r="C73" s="3" t="s">
        <v>185</v>
      </c>
      <c r="D73" s="12" t="s">
        <v>186</v>
      </c>
      <c r="E73" s="3" t="s">
        <v>187</v>
      </c>
      <c r="F73" s="12">
        <v>1950</v>
      </c>
      <c r="G73" s="12">
        <f t="shared" si="3"/>
        <v>2320.5</v>
      </c>
      <c r="H73" s="4" t="s">
        <v>14</v>
      </c>
    </row>
    <row r="74" spans="1:8" ht="20.399999999999999" x14ac:dyDescent="0.3">
      <c r="A74" s="1">
        <v>68</v>
      </c>
      <c r="B74" s="14" t="s">
        <v>188</v>
      </c>
      <c r="C74" s="3" t="s">
        <v>54</v>
      </c>
      <c r="D74" s="12" t="s">
        <v>189</v>
      </c>
      <c r="E74" s="3" t="s">
        <v>190</v>
      </c>
      <c r="F74" s="12">
        <v>1840</v>
      </c>
      <c r="G74" s="12">
        <f t="shared" ref="G74:G88" si="4">F74*1.19</f>
        <v>2189.6</v>
      </c>
      <c r="H74" s="4" t="s">
        <v>14</v>
      </c>
    </row>
    <row r="75" spans="1:8" ht="61.2" x14ac:dyDescent="0.3">
      <c r="A75" s="1">
        <v>69</v>
      </c>
      <c r="B75" s="14" t="s">
        <v>188</v>
      </c>
      <c r="C75" s="3" t="s">
        <v>191</v>
      </c>
      <c r="D75" s="12" t="s">
        <v>130</v>
      </c>
      <c r="E75" s="3" t="s">
        <v>192</v>
      </c>
      <c r="F75" s="12">
        <v>204</v>
      </c>
      <c r="G75" s="12">
        <f t="shared" si="4"/>
        <v>242.76</v>
      </c>
      <c r="H75" s="4" t="s">
        <v>14</v>
      </c>
    </row>
    <row r="76" spans="1:8" ht="20.399999999999999" x14ac:dyDescent="0.3">
      <c r="A76" s="1">
        <v>70</v>
      </c>
      <c r="B76" s="14" t="s">
        <v>188</v>
      </c>
      <c r="C76" s="3" t="s">
        <v>57</v>
      </c>
      <c r="D76" s="12" t="s">
        <v>193</v>
      </c>
      <c r="E76" s="28" t="s">
        <v>194</v>
      </c>
      <c r="F76" s="12">
        <v>3210</v>
      </c>
      <c r="G76" s="12">
        <f t="shared" si="4"/>
        <v>3819.8999999999996</v>
      </c>
      <c r="H76" s="4" t="s">
        <v>14</v>
      </c>
    </row>
    <row r="77" spans="1:8" ht="30.6" x14ac:dyDescent="0.3">
      <c r="A77" s="1">
        <v>71</v>
      </c>
      <c r="B77" s="14" t="s">
        <v>188</v>
      </c>
      <c r="C77" s="3" t="s">
        <v>19</v>
      </c>
      <c r="D77" s="12" t="s">
        <v>195</v>
      </c>
      <c r="E77" s="3" t="s">
        <v>196</v>
      </c>
      <c r="F77" s="12">
        <v>1550</v>
      </c>
      <c r="G77" s="12">
        <f t="shared" si="4"/>
        <v>1844.5</v>
      </c>
      <c r="H77" s="4" t="s">
        <v>14</v>
      </c>
    </row>
    <row r="78" spans="1:8" ht="20.399999999999999" x14ac:dyDescent="0.3">
      <c r="A78" s="1">
        <v>72</v>
      </c>
      <c r="B78" s="14" t="s">
        <v>197</v>
      </c>
      <c r="C78" s="3" t="s">
        <v>198</v>
      </c>
      <c r="D78" s="12" t="s">
        <v>199</v>
      </c>
      <c r="E78" s="3" t="s">
        <v>200</v>
      </c>
      <c r="F78" s="12">
        <v>47.56</v>
      </c>
      <c r="G78" s="12">
        <f t="shared" si="4"/>
        <v>56.596400000000003</v>
      </c>
      <c r="H78" s="4" t="s">
        <v>14</v>
      </c>
    </row>
    <row r="79" spans="1:8" ht="30.6" x14ac:dyDescent="0.3">
      <c r="A79" s="1">
        <v>73</v>
      </c>
      <c r="B79" s="14" t="s">
        <v>201</v>
      </c>
      <c r="C79" s="3" t="s">
        <v>166</v>
      </c>
      <c r="D79" s="12" t="s">
        <v>33</v>
      </c>
      <c r="E79" s="3" t="s">
        <v>202</v>
      </c>
      <c r="F79" s="12">
        <v>96.48</v>
      </c>
      <c r="G79" s="12">
        <f t="shared" si="4"/>
        <v>114.8112</v>
      </c>
      <c r="H79" s="4" t="s">
        <v>14</v>
      </c>
    </row>
    <row r="80" spans="1:8" ht="40.799999999999997" x14ac:dyDescent="0.3">
      <c r="A80" s="1">
        <v>74</v>
      </c>
      <c r="B80" s="14" t="s">
        <v>203</v>
      </c>
      <c r="C80" s="3" t="s">
        <v>204</v>
      </c>
      <c r="D80" s="12" t="s">
        <v>205</v>
      </c>
      <c r="E80" s="11" t="s">
        <v>206</v>
      </c>
      <c r="F80" s="12">
        <v>700</v>
      </c>
      <c r="G80" s="12">
        <f t="shared" si="4"/>
        <v>833</v>
      </c>
      <c r="H80" s="4" t="s">
        <v>14</v>
      </c>
    </row>
    <row r="81" spans="1:8" ht="20.399999999999999" x14ac:dyDescent="0.3">
      <c r="A81" s="1">
        <v>75</v>
      </c>
      <c r="B81" s="14" t="s">
        <v>207</v>
      </c>
      <c r="C81" s="3" t="s">
        <v>208</v>
      </c>
      <c r="D81" s="12" t="s">
        <v>209</v>
      </c>
      <c r="E81" s="3" t="s">
        <v>210</v>
      </c>
      <c r="F81" s="12">
        <v>126</v>
      </c>
      <c r="G81" s="12">
        <f t="shared" si="4"/>
        <v>149.94</v>
      </c>
      <c r="H81" s="4" t="s">
        <v>14</v>
      </c>
    </row>
    <row r="82" spans="1:8" ht="81.599999999999994" x14ac:dyDescent="0.3">
      <c r="A82" s="1">
        <v>76</v>
      </c>
      <c r="B82" s="14" t="s">
        <v>207</v>
      </c>
      <c r="C82" s="3" t="s">
        <v>19</v>
      </c>
      <c r="D82" s="12" t="s">
        <v>211</v>
      </c>
      <c r="E82" s="3" t="s">
        <v>212</v>
      </c>
      <c r="F82" s="12">
        <v>1300</v>
      </c>
      <c r="G82" s="12">
        <f t="shared" si="4"/>
        <v>1547</v>
      </c>
      <c r="H82" s="4" t="s">
        <v>14</v>
      </c>
    </row>
    <row r="83" spans="1:8" ht="20.399999999999999" x14ac:dyDescent="0.3">
      <c r="A83" s="1">
        <v>77</v>
      </c>
      <c r="B83" s="14" t="s">
        <v>207</v>
      </c>
      <c r="C83" s="3" t="s">
        <v>19</v>
      </c>
      <c r="D83" s="12" t="s">
        <v>213</v>
      </c>
      <c r="E83" s="3" t="s">
        <v>214</v>
      </c>
      <c r="F83" s="12">
        <v>250</v>
      </c>
      <c r="G83" s="12">
        <f t="shared" si="4"/>
        <v>297.5</v>
      </c>
      <c r="H83" s="4" t="s">
        <v>14</v>
      </c>
    </row>
    <row r="84" spans="1:8" ht="20.399999999999999" x14ac:dyDescent="0.3">
      <c r="A84" s="1">
        <v>78</v>
      </c>
      <c r="B84" s="14" t="s">
        <v>215</v>
      </c>
      <c r="C84" s="3" t="s">
        <v>216</v>
      </c>
      <c r="D84" s="12" t="s">
        <v>217</v>
      </c>
      <c r="E84" s="3" t="s">
        <v>218</v>
      </c>
      <c r="F84" s="12">
        <v>356.93</v>
      </c>
      <c r="G84" s="12">
        <f t="shared" si="4"/>
        <v>424.74669999999998</v>
      </c>
      <c r="H84" s="4" t="s">
        <v>14</v>
      </c>
    </row>
    <row r="85" spans="1:8" ht="20.399999999999999" x14ac:dyDescent="0.3">
      <c r="A85" s="1">
        <v>79</v>
      </c>
      <c r="B85" s="14" t="s">
        <v>215</v>
      </c>
      <c r="C85" s="3" t="s">
        <v>61</v>
      </c>
      <c r="D85" s="12" t="s">
        <v>95</v>
      </c>
      <c r="E85" s="11" t="s">
        <v>219</v>
      </c>
      <c r="F85" s="12">
        <v>1893.84</v>
      </c>
      <c r="G85" s="12">
        <f t="shared" si="4"/>
        <v>2253.6695999999997</v>
      </c>
      <c r="H85" s="4" t="s">
        <v>14</v>
      </c>
    </row>
    <row r="86" spans="1:8" x14ac:dyDescent="0.3">
      <c r="A86" s="1">
        <v>80</v>
      </c>
      <c r="B86" s="14" t="s">
        <v>215</v>
      </c>
      <c r="C86" s="3" t="s">
        <v>129</v>
      </c>
      <c r="D86" s="12" t="s">
        <v>150</v>
      </c>
      <c r="E86" s="3" t="s">
        <v>220</v>
      </c>
      <c r="F86" s="12">
        <v>857</v>
      </c>
      <c r="G86" s="12">
        <f t="shared" si="4"/>
        <v>1019.8299999999999</v>
      </c>
      <c r="H86" s="4" t="s">
        <v>14</v>
      </c>
    </row>
    <row r="87" spans="1:8" ht="30.6" x14ac:dyDescent="0.3">
      <c r="A87" s="1">
        <v>81</v>
      </c>
      <c r="B87" s="14" t="s">
        <v>215</v>
      </c>
      <c r="C87" s="3" t="s">
        <v>221</v>
      </c>
      <c r="D87" s="12" t="s">
        <v>222</v>
      </c>
      <c r="E87" s="3" t="s">
        <v>223</v>
      </c>
      <c r="F87" s="12">
        <v>700</v>
      </c>
      <c r="G87" s="12">
        <f t="shared" si="4"/>
        <v>833</v>
      </c>
      <c r="H87" s="4" t="s">
        <v>14</v>
      </c>
    </row>
    <row r="88" spans="1:8" ht="20.399999999999999" x14ac:dyDescent="0.3">
      <c r="A88" s="1">
        <v>82</v>
      </c>
      <c r="B88" s="14" t="s">
        <v>215</v>
      </c>
      <c r="C88" s="3" t="s">
        <v>224</v>
      </c>
      <c r="D88" s="12" t="s">
        <v>225</v>
      </c>
      <c r="E88" s="3" t="s">
        <v>226</v>
      </c>
      <c r="F88" s="12">
        <v>2215</v>
      </c>
      <c r="G88" s="12">
        <f t="shared" si="4"/>
        <v>2635.85</v>
      </c>
      <c r="H88" s="4" t="s">
        <v>14</v>
      </c>
    </row>
    <row r="89" spans="1:8" ht="20.399999999999999" x14ac:dyDescent="0.3">
      <c r="A89" s="1">
        <v>83</v>
      </c>
      <c r="B89" s="14" t="s">
        <v>215</v>
      </c>
      <c r="C89" s="3" t="s">
        <v>124</v>
      </c>
      <c r="D89" s="12" t="s">
        <v>159</v>
      </c>
      <c r="E89" s="3" t="s">
        <v>227</v>
      </c>
      <c r="F89" s="12">
        <v>1020.34</v>
      </c>
      <c r="G89" s="12">
        <v>1020.34</v>
      </c>
      <c r="H89" s="4" t="s">
        <v>14</v>
      </c>
    </row>
    <row r="90" spans="1:8" ht="20.399999999999999" x14ac:dyDescent="0.3">
      <c r="A90" s="1">
        <v>84</v>
      </c>
      <c r="B90" s="14" t="s">
        <v>215</v>
      </c>
      <c r="C90" s="3" t="s">
        <v>147</v>
      </c>
      <c r="D90" s="12" t="s">
        <v>228</v>
      </c>
      <c r="E90" s="11" t="s">
        <v>229</v>
      </c>
      <c r="F90" s="12">
        <v>2008.98</v>
      </c>
      <c r="G90" s="12">
        <f t="shared" ref="G90:G144" si="5">F90*1.19</f>
        <v>2390.6862000000001</v>
      </c>
      <c r="H90" s="4" t="s">
        <v>14</v>
      </c>
    </row>
    <row r="91" spans="1:8" ht="20.399999999999999" x14ac:dyDescent="0.3">
      <c r="A91" s="1">
        <v>85</v>
      </c>
      <c r="B91" s="14" t="s">
        <v>230</v>
      </c>
      <c r="C91" s="3" t="s">
        <v>198</v>
      </c>
      <c r="D91" s="12" t="s">
        <v>231</v>
      </c>
      <c r="E91" s="3" t="s">
        <v>232</v>
      </c>
      <c r="F91" s="12">
        <v>66.88</v>
      </c>
      <c r="G91" s="12">
        <f t="shared" si="5"/>
        <v>79.587199999999996</v>
      </c>
      <c r="H91" s="4" t="s">
        <v>14</v>
      </c>
    </row>
    <row r="92" spans="1:8" ht="20.399999999999999" x14ac:dyDescent="0.3">
      <c r="A92" s="1">
        <v>86</v>
      </c>
      <c r="B92" s="14" t="s">
        <v>233</v>
      </c>
      <c r="C92" s="3" t="s">
        <v>234</v>
      </c>
      <c r="D92" s="12" t="s">
        <v>235</v>
      </c>
      <c r="E92" s="3" t="s">
        <v>236</v>
      </c>
      <c r="F92" s="12">
        <v>192</v>
      </c>
      <c r="G92" s="12">
        <f t="shared" si="5"/>
        <v>228.48</v>
      </c>
      <c r="H92" s="4" t="s">
        <v>14</v>
      </c>
    </row>
    <row r="93" spans="1:8" ht="20.399999999999999" x14ac:dyDescent="0.3">
      <c r="A93" s="1">
        <v>87</v>
      </c>
      <c r="B93" s="14" t="s">
        <v>233</v>
      </c>
      <c r="C93" s="3" t="s">
        <v>147</v>
      </c>
      <c r="D93" s="12" t="s">
        <v>228</v>
      </c>
      <c r="E93" s="11" t="s">
        <v>237</v>
      </c>
      <c r="F93" s="12">
        <v>4219.92</v>
      </c>
      <c r="G93" s="12">
        <f t="shared" si="5"/>
        <v>5021.7047999999995</v>
      </c>
      <c r="H93" s="4" t="s">
        <v>14</v>
      </c>
    </row>
    <row r="94" spans="1:8" ht="61.2" x14ac:dyDescent="0.3">
      <c r="A94" s="1">
        <v>88</v>
      </c>
      <c r="B94" s="14" t="s">
        <v>233</v>
      </c>
      <c r="C94" s="3" t="s">
        <v>238</v>
      </c>
      <c r="D94" s="12" t="s">
        <v>239</v>
      </c>
      <c r="E94" s="43" t="s">
        <v>240</v>
      </c>
      <c r="F94" s="12">
        <v>540</v>
      </c>
      <c r="G94" s="12">
        <f t="shared" si="5"/>
        <v>642.6</v>
      </c>
      <c r="H94" s="4" t="s">
        <v>14</v>
      </c>
    </row>
    <row r="95" spans="1:8" ht="61.2" x14ac:dyDescent="0.3">
      <c r="A95" s="1">
        <v>89</v>
      </c>
      <c r="B95" s="14" t="s">
        <v>233</v>
      </c>
      <c r="C95" s="3" t="s">
        <v>241</v>
      </c>
      <c r="D95" s="12" t="s">
        <v>242</v>
      </c>
      <c r="E95" s="28" t="s">
        <v>243</v>
      </c>
      <c r="F95" s="12">
        <v>15668.44</v>
      </c>
      <c r="G95" s="12">
        <f t="shared" si="5"/>
        <v>18645.443599999999</v>
      </c>
      <c r="H95" s="4" t="s">
        <v>14</v>
      </c>
    </row>
    <row r="96" spans="1:8" ht="20.399999999999999" x14ac:dyDescent="0.3">
      <c r="A96" s="1">
        <v>90</v>
      </c>
      <c r="B96" s="14" t="s">
        <v>233</v>
      </c>
      <c r="C96" s="3" t="s">
        <v>100</v>
      </c>
      <c r="D96" s="12" t="s">
        <v>101</v>
      </c>
      <c r="E96" s="28" t="s">
        <v>244</v>
      </c>
      <c r="F96" s="12">
        <v>320</v>
      </c>
      <c r="G96" s="12">
        <f t="shared" si="5"/>
        <v>380.79999999999995</v>
      </c>
      <c r="H96" s="4" t="s">
        <v>14</v>
      </c>
    </row>
    <row r="97" spans="1:8" x14ac:dyDescent="0.3">
      <c r="A97" s="1">
        <v>91</v>
      </c>
      <c r="B97" s="14" t="s">
        <v>233</v>
      </c>
      <c r="C97" s="3" t="s">
        <v>245</v>
      </c>
      <c r="D97" s="12" t="s">
        <v>148</v>
      </c>
      <c r="E97" s="3" t="s">
        <v>246</v>
      </c>
      <c r="F97" s="12">
        <v>515</v>
      </c>
      <c r="G97" s="12">
        <f t="shared" si="5"/>
        <v>612.85</v>
      </c>
      <c r="H97" s="4" t="s">
        <v>14</v>
      </c>
    </row>
    <row r="98" spans="1:8" ht="40.799999999999997" x14ac:dyDescent="0.3">
      <c r="A98" s="1">
        <v>92</v>
      </c>
      <c r="B98" s="14" t="s">
        <v>233</v>
      </c>
      <c r="C98" s="3" t="s">
        <v>44</v>
      </c>
      <c r="D98" s="12" t="s">
        <v>45</v>
      </c>
      <c r="E98" s="11" t="s">
        <v>247</v>
      </c>
      <c r="F98" s="12">
        <v>2000</v>
      </c>
      <c r="G98" s="12">
        <f t="shared" si="5"/>
        <v>2380</v>
      </c>
      <c r="H98" s="4" t="s">
        <v>14</v>
      </c>
    </row>
    <row r="99" spans="1:8" ht="20.399999999999999" x14ac:dyDescent="0.3">
      <c r="A99" s="1">
        <v>93</v>
      </c>
      <c r="B99" s="14" t="s">
        <v>233</v>
      </c>
      <c r="C99" s="3" t="s">
        <v>19</v>
      </c>
      <c r="D99" s="12" t="s">
        <v>248</v>
      </c>
      <c r="E99" s="3" t="s">
        <v>249</v>
      </c>
      <c r="F99" s="12">
        <v>50</v>
      </c>
      <c r="G99" s="12">
        <f t="shared" si="5"/>
        <v>59.5</v>
      </c>
      <c r="H99" s="4" t="s">
        <v>14</v>
      </c>
    </row>
    <row r="100" spans="1:8" ht="20.399999999999999" x14ac:dyDescent="0.3">
      <c r="A100" s="1">
        <v>94</v>
      </c>
      <c r="B100" s="14" t="s">
        <v>233</v>
      </c>
      <c r="C100" s="3" t="s">
        <v>250</v>
      </c>
      <c r="D100" s="12" t="s">
        <v>251</v>
      </c>
      <c r="E100" s="3" t="s">
        <v>252</v>
      </c>
      <c r="F100" s="12">
        <v>219</v>
      </c>
      <c r="G100" s="12">
        <f t="shared" si="5"/>
        <v>260.61</v>
      </c>
      <c r="H100" s="4" t="s">
        <v>14</v>
      </c>
    </row>
    <row r="101" spans="1:8" ht="61.2" x14ac:dyDescent="0.3">
      <c r="A101" s="1">
        <v>95</v>
      </c>
      <c r="B101" s="14" t="s">
        <v>233</v>
      </c>
      <c r="C101" s="3" t="s">
        <v>253</v>
      </c>
      <c r="D101" s="12" t="s">
        <v>254</v>
      </c>
      <c r="E101" s="3" t="s">
        <v>255</v>
      </c>
      <c r="F101" s="12">
        <v>1378</v>
      </c>
      <c r="G101" s="12">
        <f t="shared" si="5"/>
        <v>1639.82</v>
      </c>
      <c r="H101" s="4" t="s">
        <v>14</v>
      </c>
    </row>
    <row r="102" spans="1:8" ht="20.399999999999999" x14ac:dyDescent="0.3">
      <c r="A102" s="1">
        <v>96</v>
      </c>
      <c r="B102" s="14" t="s">
        <v>256</v>
      </c>
      <c r="C102" s="3" t="s">
        <v>257</v>
      </c>
      <c r="D102" s="12" t="s">
        <v>258</v>
      </c>
      <c r="E102" s="3" t="s">
        <v>259</v>
      </c>
      <c r="F102" s="12">
        <f>50*11.98</f>
        <v>599</v>
      </c>
      <c r="G102" s="12">
        <f t="shared" si="5"/>
        <v>712.81</v>
      </c>
      <c r="H102" s="4" t="s">
        <v>14</v>
      </c>
    </row>
    <row r="103" spans="1:8" x14ac:dyDescent="0.3">
      <c r="A103" s="1">
        <v>97</v>
      </c>
      <c r="B103" s="14" t="s">
        <v>256</v>
      </c>
      <c r="C103" s="3" t="s">
        <v>260</v>
      </c>
      <c r="D103" s="12" t="s">
        <v>81</v>
      </c>
      <c r="E103" s="3" t="s">
        <v>261</v>
      </c>
      <c r="F103" s="12">
        <v>1250</v>
      </c>
      <c r="G103" s="12">
        <f t="shared" si="5"/>
        <v>1487.5</v>
      </c>
      <c r="H103" s="4" t="s">
        <v>262</v>
      </c>
    </row>
    <row r="104" spans="1:8" ht="20.399999999999999" x14ac:dyDescent="0.3">
      <c r="A104" s="1">
        <v>98</v>
      </c>
      <c r="B104" s="14" t="s">
        <v>263</v>
      </c>
      <c r="C104" s="3" t="s">
        <v>264</v>
      </c>
      <c r="D104" s="12" t="s">
        <v>265</v>
      </c>
      <c r="E104" s="3" t="s">
        <v>266</v>
      </c>
      <c r="F104" s="12">
        <v>243.7</v>
      </c>
      <c r="G104" s="12">
        <f t="shared" si="5"/>
        <v>290.00299999999999</v>
      </c>
      <c r="H104" s="4" t="s">
        <v>14</v>
      </c>
    </row>
    <row r="105" spans="1:8" ht="30.6" x14ac:dyDescent="0.3">
      <c r="A105" s="1">
        <v>99</v>
      </c>
      <c r="B105" s="14" t="s">
        <v>267</v>
      </c>
      <c r="C105" s="3" t="s">
        <v>268</v>
      </c>
      <c r="D105" s="12" t="s">
        <v>89</v>
      </c>
      <c r="E105" s="3" t="s">
        <v>269</v>
      </c>
      <c r="F105" s="12">
        <v>9442.18</v>
      </c>
      <c r="G105" s="12">
        <f t="shared" si="5"/>
        <v>11236.1942</v>
      </c>
      <c r="H105" s="4" t="s">
        <v>14</v>
      </c>
    </row>
    <row r="106" spans="1:8" x14ac:dyDescent="0.3">
      <c r="A106" s="1">
        <v>100</v>
      </c>
      <c r="B106" s="14" t="s">
        <v>267</v>
      </c>
      <c r="C106" s="3" t="s">
        <v>270</v>
      </c>
      <c r="D106" s="12" t="s">
        <v>271</v>
      </c>
      <c r="E106" s="3" t="s">
        <v>272</v>
      </c>
      <c r="F106" s="12">
        <v>1296.56</v>
      </c>
      <c r="G106" s="12">
        <f t="shared" si="5"/>
        <v>1542.9063999999998</v>
      </c>
      <c r="H106" s="4" t="s">
        <v>14</v>
      </c>
    </row>
    <row r="107" spans="1:8" ht="20.399999999999999" x14ac:dyDescent="0.3">
      <c r="A107" s="1">
        <v>101</v>
      </c>
      <c r="B107" s="14" t="s">
        <v>273</v>
      </c>
      <c r="C107" s="3" t="s">
        <v>54</v>
      </c>
      <c r="D107" s="12" t="s">
        <v>274</v>
      </c>
      <c r="E107" s="3" t="s">
        <v>275</v>
      </c>
      <c r="F107" s="12">
        <v>411</v>
      </c>
      <c r="G107" s="12">
        <f t="shared" si="5"/>
        <v>489.09</v>
      </c>
      <c r="H107" s="4" t="s">
        <v>14</v>
      </c>
    </row>
    <row r="108" spans="1:8" ht="20.399999999999999" x14ac:dyDescent="0.3">
      <c r="A108" s="1">
        <v>102</v>
      </c>
      <c r="B108" s="14" t="s">
        <v>276</v>
      </c>
      <c r="C108" s="3" t="s">
        <v>19</v>
      </c>
      <c r="D108" s="12" t="s">
        <v>277</v>
      </c>
      <c r="E108" s="3" t="s">
        <v>278</v>
      </c>
      <c r="F108" s="12">
        <v>90</v>
      </c>
      <c r="G108" s="12">
        <f t="shared" si="5"/>
        <v>107.1</v>
      </c>
      <c r="H108" s="4" t="s">
        <v>14</v>
      </c>
    </row>
    <row r="109" spans="1:8" ht="20.399999999999999" x14ac:dyDescent="0.3">
      <c r="A109" s="1">
        <v>103</v>
      </c>
      <c r="B109" s="14" t="s">
        <v>276</v>
      </c>
      <c r="C109" s="3" t="s">
        <v>279</v>
      </c>
      <c r="D109" s="12" t="s">
        <v>137</v>
      </c>
      <c r="E109" s="3" t="s">
        <v>280</v>
      </c>
      <c r="F109" s="12">
        <v>0</v>
      </c>
      <c r="G109" s="12">
        <f t="shared" si="5"/>
        <v>0</v>
      </c>
      <c r="H109" s="4" t="s">
        <v>14</v>
      </c>
    </row>
    <row r="110" spans="1:8" ht="20.399999999999999" x14ac:dyDescent="0.3">
      <c r="A110" s="1">
        <v>104</v>
      </c>
      <c r="B110" s="14" t="s">
        <v>276</v>
      </c>
      <c r="C110" s="3" t="s">
        <v>147</v>
      </c>
      <c r="D110" s="12" t="s">
        <v>281</v>
      </c>
      <c r="E110" s="3" t="s">
        <v>282</v>
      </c>
      <c r="F110" s="12">
        <v>89.2</v>
      </c>
      <c r="G110" s="12">
        <f t="shared" si="5"/>
        <v>106.148</v>
      </c>
      <c r="H110" s="4" t="s">
        <v>14</v>
      </c>
    </row>
    <row r="111" spans="1:8" ht="20.399999999999999" x14ac:dyDescent="0.3">
      <c r="A111" s="1">
        <v>105</v>
      </c>
      <c r="B111" s="14" t="s">
        <v>276</v>
      </c>
      <c r="C111" s="3" t="s">
        <v>147</v>
      </c>
      <c r="D111" s="12" t="s">
        <v>281</v>
      </c>
      <c r="E111" s="3" t="s">
        <v>282</v>
      </c>
      <c r="F111" s="12">
        <v>73.290000000000006</v>
      </c>
      <c r="G111" s="12">
        <f t="shared" si="5"/>
        <v>87.215100000000007</v>
      </c>
      <c r="H111" s="4" t="s">
        <v>14</v>
      </c>
    </row>
    <row r="112" spans="1:8" ht="20.399999999999999" x14ac:dyDescent="0.3">
      <c r="A112" s="1">
        <v>106</v>
      </c>
      <c r="B112" s="14" t="s">
        <v>283</v>
      </c>
      <c r="C112" s="3" t="s">
        <v>224</v>
      </c>
      <c r="D112" s="12" t="s">
        <v>284</v>
      </c>
      <c r="E112" s="3" t="s">
        <v>285</v>
      </c>
      <c r="F112" s="12">
        <v>470</v>
      </c>
      <c r="G112" s="12">
        <f t="shared" si="5"/>
        <v>559.29999999999995</v>
      </c>
      <c r="H112" s="4" t="s">
        <v>14</v>
      </c>
    </row>
    <row r="113" spans="1:8" ht="51" x14ac:dyDescent="0.3">
      <c r="A113" s="1">
        <v>107</v>
      </c>
      <c r="B113" s="14" t="s">
        <v>283</v>
      </c>
      <c r="C113" s="3" t="s">
        <v>286</v>
      </c>
      <c r="D113" s="12" t="s">
        <v>271</v>
      </c>
      <c r="E113" s="3" t="s">
        <v>287</v>
      </c>
      <c r="F113" s="12">
        <v>1026.3399999999999</v>
      </c>
      <c r="G113" s="12">
        <f t="shared" si="5"/>
        <v>1221.3445999999999</v>
      </c>
      <c r="H113" s="4" t="s">
        <v>53</v>
      </c>
    </row>
    <row r="114" spans="1:8" ht="91.8" x14ac:dyDescent="0.3">
      <c r="A114" s="1">
        <v>108</v>
      </c>
      <c r="B114" s="14" t="s">
        <v>288</v>
      </c>
      <c r="C114" s="3" t="s">
        <v>80</v>
      </c>
      <c r="D114" s="12" t="s">
        <v>81</v>
      </c>
      <c r="E114" s="3" t="s">
        <v>289</v>
      </c>
      <c r="F114" s="12">
        <v>6950</v>
      </c>
      <c r="G114" s="12">
        <f t="shared" si="5"/>
        <v>8270.5</v>
      </c>
      <c r="H114" s="4" t="s">
        <v>14</v>
      </c>
    </row>
    <row r="115" spans="1:8" ht="40.799999999999997" x14ac:dyDescent="0.3">
      <c r="A115" s="1">
        <v>109</v>
      </c>
      <c r="B115" s="14" t="s">
        <v>288</v>
      </c>
      <c r="C115" s="3" t="s">
        <v>80</v>
      </c>
      <c r="D115" s="12" t="s">
        <v>81</v>
      </c>
      <c r="E115" s="3" t="s">
        <v>290</v>
      </c>
      <c r="F115" s="12">
        <v>3000</v>
      </c>
      <c r="G115" s="12">
        <f t="shared" si="5"/>
        <v>3570</v>
      </c>
      <c r="H115" s="4" t="s">
        <v>14</v>
      </c>
    </row>
    <row r="116" spans="1:8" ht="42" x14ac:dyDescent="0.3">
      <c r="A116" s="1">
        <v>110</v>
      </c>
      <c r="B116" s="14" t="s">
        <v>288</v>
      </c>
      <c r="C116" s="3" t="s">
        <v>291</v>
      </c>
      <c r="D116" s="12" t="s">
        <v>173</v>
      </c>
      <c r="E116" s="45" t="s">
        <v>292</v>
      </c>
      <c r="F116" s="12">
        <v>4500</v>
      </c>
      <c r="G116" s="12">
        <f t="shared" si="5"/>
        <v>5355</v>
      </c>
      <c r="H116" s="4" t="s">
        <v>14</v>
      </c>
    </row>
    <row r="117" spans="1:8" x14ac:dyDescent="0.3">
      <c r="A117" s="1">
        <v>111</v>
      </c>
      <c r="B117" s="14" t="s">
        <v>288</v>
      </c>
      <c r="C117" s="3" t="s">
        <v>47</v>
      </c>
      <c r="D117" s="12" t="s">
        <v>183</v>
      </c>
      <c r="E117" s="3" t="s">
        <v>293</v>
      </c>
      <c r="F117" s="12">
        <v>171</v>
      </c>
      <c r="G117" s="12">
        <f t="shared" si="5"/>
        <v>203.48999999999998</v>
      </c>
      <c r="H117" s="4" t="s">
        <v>14</v>
      </c>
    </row>
    <row r="118" spans="1:8" ht="20.399999999999999" x14ac:dyDescent="0.3">
      <c r="A118" s="1">
        <v>112</v>
      </c>
      <c r="B118" s="14" t="s">
        <v>288</v>
      </c>
      <c r="C118" s="3" t="s">
        <v>54</v>
      </c>
      <c r="D118" s="12" t="s">
        <v>137</v>
      </c>
      <c r="E118" s="3" t="s">
        <v>294</v>
      </c>
      <c r="F118" s="12">
        <v>165</v>
      </c>
      <c r="G118" s="12">
        <f t="shared" si="5"/>
        <v>196.35</v>
      </c>
      <c r="H118" s="4" t="s">
        <v>14</v>
      </c>
    </row>
    <row r="119" spans="1:8" ht="71.400000000000006" x14ac:dyDescent="0.3">
      <c r="A119" s="1">
        <v>113</v>
      </c>
      <c r="B119" s="14" t="s">
        <v>288</v>
      </c>
      <c r="C119" s="3" t="s">
        <v>54</v>
      </c>
      <c r="D119" s="12" t="s">
        <v>295</v>
      </c>
      <c r="E119" s="3" t="s">
        <v>296</v>
      </c>
      <c r="F119" s="12">
        <v>1029</v>
      </c>
      <c r="G119" s="12">
        <f t="shared" si="5"/>
        <v>1224.51</v>
      </c>
      <c r="H119" s="4" t="s">
        <v>14</v>
      </c>
    </row>
    <row r="120" spans="1:8" ht="30.6" x14ac:dyDescent="0.3">
      <c r="A120" s="1">
        <v>114</v>
      </c>
      <c r="B120" s="14" t="s">
        <v>288</v>
      </c>
      <c r="C120" s="3" t="s">
        <v>291</v>
      </c>
      <c r="D120" s="12" t="s">
        <v>173</v>
      </c>
      <c r="E120" s="3" t="s">
        <v>297</v>
      </c>
      <c r="F120" s="12">
        <v>453</v>
      </c>
      <c r="G120" s="12">
        <f t="shared" si="5"/>
        <v>539.06999999999994</v>
      </c>
      <c r="H120" s="4" t="s">
        <v>14</v>
      </c>
    </row>
    <row r="121" spans="1:8" ht="20.399999999999999" x14ac:dyDescent="0.3">
      <c r="A121" s="1">
        <v>115</v>
      </c>
      <c r="B121" s="14" t="s">
        <v>298</v>
      </c>
      <c r="C121" s="3" t="s">
        <v>47</v>
      </c>
      <c r="D121" s="12" t="s">
        <v>299</v>
      </c>
      <c r="E121" s="3" t="s">
        <v>300</v>
      </c>
      <c r="F121" s="12">
        <v>175</v>
      </c>
      <c r="G121" s="12">
        <f t="shared" si="5"/>
        <v>208.25</v>
      </c>
      <c r="H121" s="4" t="s">
        <v>14</v>
      </c>
    </row>
    <row r="122" spans="1:8" ht="51" x14ac:dyDescent="0.3">
      <c r="A122" s="1">
        <v>116</v>
      </c>
      <c r="B122" s="14" t="s">
        <v>298</v>
      </c>
      <c r="C122" s="3" t="s">
        <v>57</v>
      </c>
      <c r="D122" s="12" t="s">
        <v>58</v>
      </c>
      <c r="E122" s="11" t="s">
        <v>301</v>
      </c>
      <c r="F122" s="12">
        <v>3375</v>
      </c>
      <c r="G122" s="12">
        <f t="shared" si="5"/>
        <v>4016.25</v>
      </c>
      <c r="H122" s="4" t="s">
        <v>14</v>
      </c>
    </row>
    <row r="123" spans="1:8" ht="40.799999999999997" x14ac:dyDescent="0.3">
      <c r="A123" s="1">
        <v>117</v>
      </c>
      <c r="B123" s="14" t="s">
        <v>298</v>
      </c>
      <c r="C123" s="3" t="s">
        <v>185</v>
      </c>
      <c r="D123" s="4" t="s">
        <v>173</v>
      </c>
      <c r="E123" s="43" t="s">
        <v>302</v>
      </c>
      <c r="F123" s="12">
        <v>4300</v>
      </c>
      <c r="G123" s="12">
        <f t="shared" si="5"/>
        <v>5117</v>
      </c>
      <c r="H123" s="4" t="s">
        <v>14</v>
      </c>
    </row>
    <row r="124" spans="1:8" ht="20.399999999999999" x14ac:dyDescent="0.3">
      <c r="A124" s="1">
        <v>118</v>
      </c>
      <c r="B124" s="14" t="s">
        <v>298</v>
      </c>
      <c r="C124" s="3" t="s">
        <v>25</v>
      </c>
      <c r="D124" s="4" t="s">
        <v>303</v>
      </c>
      <c r="E124" s="11" t="s">
        <v>304</v>
      </c>
      <c r="F124" s="12">
        <v>60</v>
      </c>
      <c r="G124" s="12">
        <f t="shared" si="5"/>
        <v>71.399999999999991</v>
      </c>
      <c r="H124" s="4" t="s">
        <v>14</v>
      </c>
    </row>
    <row r="125" spans="1:8" ht="51" x14ac:dyDescent="0.3">
      <c r="A125" s="1">
        <v>119</v>
      </c>
      <c r="B125" s="2" t="s">
        <v>305</v>
      </c>
      <c r="C125" s="3" t="s">
        <v>100</v>
      </c>
      <c r="D125" s="4" t="s">
        <v>306</v>
      </c>
      <c r="E125" s="3" t="s">
        <v>307</v>
      </c>
      <c r="F125" s="12">
        <v>1500</v>
      </c>
      <c r="G125" s="12">
        <f t="shared" si="5"/>
        <v>1785</v>
      </c>
      <c r="H125" s="4" t="s">
        <v>14</v>
      </c>
    </row>
    <row r="126" spans="1:8" ht="91.8" x14ac:dyDescent="0.3">
      <c r="A126" s="1">
        <v>120</v>
      </c>
      <c r="B126" s="2" t="s">
        <v>305</v>
      </c>
      <c r="C126" s="3" t="s">
        <v>54</v>
      </c>
      <c r="D126" s="4" t="s">
        <v>308</v>
      </c>
      <c r="E126" s="3" t="s">
        <v>309</v>
      </c>
      <c r="F126" s="12">
        <v>700</v>
      </c>
      <c r="G126" s="12">
        <f t="shared" si="5"/>
        <v>833</v>
      </c>
      <c r="H126" s="4" t="s">
        <v>14</v>
      </c>
    </row>
    <row r="127" spans="1:8" ht="61.2" x14ac:dyDescent="0.3">
      <c r="A127" s="1">
        <v>121</v>
      </c>
      <c r="B127" s="2" t="s">
        <v>310</v>
      </c>
      <c r="C127" s="3" t="s">
        <v>291</v>
      </c>
      <c r="D127" s="4" t="s">
        <v>173</v>
      </c>
      <c r="E127" s="3" t="s">
        <v>311</v>
      </c>
      <c r="F127" s="12">
        <v>4950</v>
      </c>
      <c r="G127" s="12">
        <f t="shared" si="5"/>
        <v>5890.5</v>
      </c>
      <c r="H127" s="4" t="s">
        <v>14</v>
      </c>
    </row>
    <row r="128" spans="1:8" ht="20.399999999999999" x14ac:dyDescent="0.3">
      <c r="A128" s="1">
        <v>122</v>
      </c>
      <c r="B128" s="2">
        <v>45813</v>
      </c>
      <c r="C128" s="3" t="s">
        <v>312</v>
      </c>
      <c r="D128" s="4" t="s">
        <v>313</v>
      </c>
      <c r="E128" s="3" t="s">
        <v>314</v>
      </c>
      <c r="F128" s="12">
        <v>10385</v>
      </c>
      <c r="G128" s="12">
        <f t="shared" si="5"/>
        <v>12358.15</v>
      </c>
      <c r="H128" s="4" t="s">
        <v>53</v>
      </c>
    </row>
    <row r="129" spans="1:8" ht="20.399999999999999" x14ac:dyDescent="0.3">
      <c r="A129" s="1">
        <v>123</v>
      </c>
      <c r="B129" s="2">
        <v>45813</v>
      </c>
      <c r="C129" s="3" t="s">
        <v>312</v>
      </c>
      <c r="D129" s="4" t="s">
        <v>313</v>
      </c>
      <c r="E129" s="3" t="s">
        <v>315</v>
      </c>
      <c r="F129" s="12">
        <v>502.5</v>
      </c>
      <c r="G129" s="12">
        <f t="shared" si="5"/>
        <v>597.97500000000002</v>
      </c>
      <c r="H129" s="4" t="s">
        <v>53</v>
      </c>
    </row>
    <row r="130" spans="1:8" ht="30.6" x14ac:dyDescent="0.3">
      <c r="A130" s="1">
        <v>124</v>
      </c>
      <c r="B130" s="2">
        <v>45814</v>
      </c>
      <c r="C130" s="3" t="s">
        <v>35</v>
      </c>
      <c r="D130" s="4" t="s">
        <v>316</v>
      </c>
      <c r="E130" s="28" t="s">
        <v>317</v>
      </c>
      <c r="F130" s="12">
        <v>650</v>
      </c>
      <c r="G130" s="12">
        <f t="shared" si="5"/>
        <v>773.5</v>
      </c>
      <c r="H130" s="4" t="s">
        <v>14</v>
      </c>
    </row>
    <row r="131" spans="1:8" ht="20.399999999999999" x14ac:dyDescent="0.3">
      <c r="A131" s="1">
        <v>125</v>
      </c>
      <c r="B131" s="2" t="s">
        <v>318</v>
      </c>
      <c r="C131" s="3" t="s">
        <v>319</v>
      </c>
      <c r="D131" s="4" t="s">
        <v>320</v>
      </c>
      <c r="E131" s="3" t="s">
        <v>321</v>
      </c>
      <c r="F131" s="12">
        <v>700</v>
      </c>
      <c r="G131" s="12">
        <f t="shared" si="5"/>
        <v>833</v>
      </c>
      <c r="H131" s="4" t="s">
        <v>262</v>
      </c>
    </row>
    <row r="132" spans="1:8" ht="40.799999999999997" x14ac:dyDescent="0.3">
      <c r="A132" s="1">
        <v>126</v>
      </c>
      <c r="B132" s="2" t="s">
        <v>318</v>
      </c>
      <c r="C132" s="3" t="s">
        <v>322</v>
      </c>
      <c r="D132" s="4" t="s">
        <v>323</v>
      </c>
      <c r="E132" s="3" t="s">
        <v>324</v>
      </c>
      <c r="F132" s="12">
        <v>135.82</v>
      </c>
      <c r="G132" s="12">
        <f t="shared" si="5"/>
        <v>161.6258</v>
      </c>
      <c r="H132" s="4" t="s">
        <v>14</v>
      </c>
    </row>
    <row r="133" spans="1:8" ht="30.6" x14ac:dyDescent="0.3">
      <c r="A133" s="1">
        <v>127</v>
      </c>
      <c r="B133" s="2">
        <v>45824</v>
      </c>
      <c r="C133" s="3" t="s">
        <v>325</v>
      </c>
      <c r="D133" s="4" t="s">
        <v>326</v>
      </c>
      <c r="E133" s="46" t="s">
        <v>327</v>
      </c>
      <c r="F133" s="12">
        <v>704</v>
      </c>
      <c r="G133" s="12">
        <f t="shared" si="5"/>
        <v>837.76</v>
      </c>
      <c r="H133" s="4" t="s">
        <v>14</v>
      </c>
    </row>
    <row r="134" spans="1:8" ht="20.399999999999999" x14ac:dyDescent="0.3">
      <c r="A134" s="1">
        <v>128</v>
      </c>
      <c r="B134" s="2">
        <v>45824</v>
      </c>
      <c r="C134" s="3" t="s">
        <v>92</v>
      </c>
      <c r="D134" s="4" t="s">
        <v>36</v>
      </c>
      <c r="E134" s="3" t="s">
        <v>328</v>
      </c>
      <c r="F134" s="12">
        <v>1495</v>
      </c>
      <c r="G134" s="12">
        <f t="shared" si="5"/>
        <v>1779.05</v>
      </c>
      <c r="H134" s="4" t="s">
        <v>14</v>
      </c>
    </row>
    <row r="135" spans="1:8" ht="61.2" x14ac:dyDescent="0.3">
      <c r="A135" s="1">
        <v>129</v>
      </c>
      <c r="B135" s="2">
        <v>45824</v>
      </c>
      <c r="C135" s="3" t="s">
        <v>38</v>
      </c>
      <c r="D135" s="4" t="s">
        <v>329</v>
      </c>
      <c r="E135" s="28" t="s">
        <v>330</v>
      </c>
      <c r="F135" s="12">
        <v>5486</v>
      </c>
      <c r="G135" s="12">
        <f t="shared" si="5"/>
        <v>6528.34</v>
      </c>
      <c r="H135" s="4" t="s">
        <v>14</v>
      </c>
    </row>
    <row r="136" spans="1:8" ht="61.2" x14ac:dyDescent="0.3">
      <c r="A136" s="1">
        <v>130</v>
      </c>
      <c r="B136" s="2" t="s">
        <v>331</v>
      </c>
      <c r="C136" s="3" t="s">
        <v>22</v>
      </c>
      <c r="D136" s="4" t="s">
        <v>23</v>
      </c>
      <c r="E136" s="3" t="s">
        <v>332</v>
      </c>
      <c r="F136" s="12">
        <v>295.08</v>
      </c>
      <c r="G136" s="12">
        <f t="shared" si="5"/>
        <v>351.14519999999999</v>
      </c>
      <c r="H136" s="4" t="s">
        <v>14</v>
      </c>
    </row>
    <row r="137" spans="1:8" ht="30.6" x14ac:dyDescent="0.3">
      <c r="A137" s="1">
        <v>131</v>
      </c>
      <c r="B137" s="2" t="s">
        <v>333</v>
      </c>
      <c r="C137" s="3" t="s">
        <v>86</v>
      </c>
      <c r="D137" s="13" t="s">
        <v>51</v>
      </c>
      <c r="E137" s="3" t="s">
        <v>334</v>
      </c>
      <c r="F137" s="12">
        <v>224.1</v>
      </c>
      <c r="G137" s="12">
        <f t="shared" si="5"/>
        <v>266.67899999999997</v>
      </c>
      <c r="H137" s="4" t="s">
        <v>53</v>
      </c>
    </row>
    <row r="138" spans="1:8" ht="20.399999999999999" x14ac:dyDescent="0.3">
      <c r="A138" s="1">
        <v>132</v>
      </c>
      <c r="B138" s="2" t="s">
        <v>335</v>
      </c>
      <c r="C138" s="3" t="s">
        <v>336</v>
      </c>
      <c r="D138" s="4" t="s">
        <v>193</v>
      </c>
      <c r="E138" s="3" t="s">
        <v>337</v>
      </c>
      <c r="F138" s="12">
        <v>3210</v>
      </c>
      <c r="G138" s="12">
        <f t="shared" si="5"/>
        <v>3819.8999999999996</v>
      </c>
      <c r="H138" s="4" t="s">
        <v>14</v>
      </c>
    </row>
    <row r="139" spans="1:8" ht="20.399999999999999" x14ac:dyDescent="0.3">
      <c r="A139" s="1">
        <v>133</v>
      </c>
      <c r="B139" s="2" t="s">
        <v>338</v>
      </c>
      <c r="C139" s="3" t="s">
        <v>339</v>
      </c>
      <c r="D139" s="4" t="s">
        <v>340</v>
      </c>
      <c r="E139" s="3" t="s">
        <v>341</v>
      </c>
      <c r="F139" s="12">
        <v>81</v>
      </c>
      <c r="G139" s="12">
        <f t="shared" si="5"/>
        <v>96.39</v>
      </c>
      <c r="H139" s="4" t="s">
        <v>14</v>
      </c>
    </row>
    <row r="140" spans="1:8" ht="40.799999999999997" x14ac:dyDescent="0.3">
      <c r="A140" s="1">
        <v>134</v>
      </c>
      <c r="B140" s="2" t="s">
        <v>342</v>
      </c>
      <c r="C140" s="3" t="s">
        <v>343</v>
      </c>
      <c r="D140" s="4" t="s">
        <v>344</v>
      </c>
      <c r="E140" s="3" t="s">
        <v>345</v>
      </c>
      <c r="F140" s="12">
        <v>360</v>
      </c>
      <c r="G140" s="12">
        <f t="shared" si="5"/>
        <v>428.4</v>
      </c>
      <c r="H140" s="4" t="s">
        <v>14</v>
      </c>
    </row>
    <row r="141" spans="1:8" ht="20.399999999999999" x14ac:dyDescent="0.3">
      <c r="A141" s="1">
        <v>135</v>
      </c>
      <c r="B141" s="2" t="s">
        <v>342</v>
      </c>
      <c r="C141" s="3" t="s">
        <v>343</v>
      </c>
      <c r="D141" s="4" t="s">
        <v>346</v>
      </c>
      <c r="E141" s="3" t="s">
        <v>347</v>
      </c>
      <c r="F141" s="12">
        <v>1722</v>
      </c>
      <c r="G141" s="12">
        <f t="shared" si="5"/>
        <v>2049.1799999999998</v>
      </c>
      <c r="H141" s="4" t="s">
        <v>14</v>
      </c>
    </row>
    <row r="142" spans="1:8" ht="51" x14ac:dyDescent="0.3">
      <c r="A142" s="1">
        <v>136</v>
      </c>
      <c r="B142" s="2" t="s">
        <v>342</v>
      </c>
      <c r="C142" s="3" t="s">
        <v>343</v>
      </c>
      <c r="D142" s="4" t="s">
        <v>346</v>
      </c>
      <c r="E142" s="3" t="s">
        <v>348</v>
      </c>
      <c r="F142" s="12">
        <v>2204</v>
      </c>
      <c r="G142" s="12">
        <f t="shared" si="5"/>
        <v>2622.7599999999998</v>
      </c>
      <c r="H142" s="4" t="s">
        <v>14</v>
      </c>
    </row>
    <row r="143" spans="1:8" ht="40.799999999999997" x14ac:dyDescent="0.3">
      <c r="A143" s="1">
        <v>137</v>
      </c>
      <c r="B143" s="2" t="s">
        <v>342</v>
      </c>
      <c r="C143" s="3" t="s">
        <v>343</v>
      </c>
      <c r="D143" s="4" t="s">
        <v>346</v>
      </c>
      <c r="E143" s="3" t="s">
        <v>349</v>
      </c>
      <c r="F143" s="12">
        <v>1411</v>
      </c>
      <c r="G143" s="12">
        <f t="shared" si="5"/>
        <v>1679.09</v>
      </c>
      <c r="H143" s="4" t="s">
        <v>14</v>
      </c>
    </row>
    <row r="144" spans="1:8" ht="40.799999999999997" x14ac:dyDescent="0.3">
      <c r="A144" s="1">
        <v>138</v>
      </c>
      <c r="B144" s="2" t="s">
        <v>350</v>
      </c>
      <c r="C144" s="3" t="s">
        <v>351</v>
      </c>
      <c r="D144" s="4" t="s">
        <v>352</v>
      </c>
      <c r="E144" s="3" t="s">
        <v>353</v>
      </c>
      <c r="F144" s="12">
        <v>751.83</v>
      </c>
      <c r="G144" s="12">
        <f t="shared" si="5"/>
        <v>894.67769999999996</v>
      </c>
      <c r="H144" s="4" t="s">
        <v>262</v>
      </c>
    </row>
    <row r="145" spans="1:8" ht="20.399999999999999" x14ac:dyDescent="0.3">
      <c r="A145" s="1">
        <v>139</v>
      </c>
      <c r="B145" s="2" t="s">
        <v>350</v>
      </c>
      <c r="C145" s="3" t="s">
        <v>354</v>
      </c>
      <c r="D145" s="4" t="s">
        <v>355</v>
      </c>
      <c r="E145" s="3" t="s">
        <v>356</v>
      </c>
      <c r="F145" s="12">
        <v>7851.7</v>
      </c>
      <c r="G145" s="12">
        <v>7851.7</v>
      </c>
      <c r="H145" s="4" t="s">
        <v>14</v>
      </c>
    </row>
    <row r="146" spans="1:8" ht="40.799999999999997" x14ac:dyDescent="0.3">
      <c r="A146" s="1">
        <v>140</v>
      </c>
      <c r="B146" s="2" t="s">
        <v>357</v>
      </c>
      <c r="C146" s="3" t="s">
        <v>336</v>
      </c>
      <c r="D146" s="4" t="s">
        <v>58</v>
      </c>
      <c r="E146" s="3" t="s">
        <v>358</v>
      </c>
      <c r="F146" s="12">
        <v>3375</v>
      </c>
      <c r="G146" s="12">
        <f>F146*1.19</f>
        <v>4016.25</v>
      </c>
      <c r="H146" s="4" t="s">
        <v>14</v>
      </c>
    </row>
    <row r="147" spans="1:8" ht="102" x14ac:dyDescent="0.3">
      <c r="A147" s="1">
        <v>141</v>
      </c>
      <c r="B147" s="2" t="s">
        <v>357</v>
      </c>
      <c r="C147" s="3" t="s">
        <v>359</v>
      </c>
      <c r="D147" s="4" t="s">
        <v>81</v>
      </c>
      <c r="E147" s="3" t="s">
        <v>360</v>
      </c>
      <c r="F147" s="12">
        <v>2280</v>
      </c>
      <c r="G147" s="12">
        <f>F147*1.19</f>
        <v>2713.2</v>
      </c>
      <c r="H147" s="4" t="s">
        <v>14</v>
      </c>
    </row>
    <row r="148" spans="1:8" ht="30.6" x14ac:dyDescent="0.3">
      <c r="A148" s="1">
        <v>142</v>
      </c>
      <c r="B148" s="2" t="s">
        <v>361</v>
      </c>
      <c r="C148" s="3" t="s">
        <v>359</v>
      </c>
      <c r="D148" s="4" t="s">
        <v>81</v>
      </c>
      <c r="E148" s="3" t="s">
        <v>362</v>
      </c>
      <c r="F148" s="12">
        <v>800</v>
      </c>
      <c r="G148" s="12">
        <v>952</v>
      </c>
      <c r="H148" s="4" t="s">
        <v>14</v>
      </c>
    </row>
    <row r="149" spans="1:8" ht="112.2" x14ac:dyDescent="0.3">
      <c r="A149" s="1">
        <v>143</v>
      </c>
      <c r="B149" s="2" t="s">
        <v>361</v>
      </c>
      <c r="C149" s="3" t="s">
        <v>363</v>
      </c>
      <c r="D149" s="4" t="s">
        <v>364</v>
      </c>
      <c r="E149" s="3" t="s">
        <v>365</v>
      </c>
      <c r="F149" s="12">
        <v>3980</v>
      </c>
      <c r="G149" s="12">
        <f>F149*1.19</f>
        <v>4736.2</v>
      </c>
      <c r="H149" s="4" t="s">
        <v>14</v>
      </c>
    </row>
    <row r="150" spans="1:8" ht="40.799999999999997" x14ac:dyDescent="0.3">
      <c r="A150" s="1">
        <v>144</v>
      </c>
      <c r="B150" s="2" t="s">
        <v>366</v>
      </c>
      <c r="C150" s="3" t="s">
        <v>367</v>
      </c>
      <c r="D150" s="4" t="s">
        <v>368</v>
      </c>
      <c r="E150" s="3" t="s">
        <v>369</v>
      </c>
      <c r="F150" s="12">
        <f>3.16*30</f>
        <v>94.800000000000011</v>
      </c>
      <c r="G150" s="12">
        <f>F150*1.09</f>
        <v>103.33200000000002</v>
      </c>
      <c r="H150" s="4" t="s">
        <v>53</v>
      </c>
    </row>
    <row r="151" spans="1:8" x14ac:dyDescent="0.3">
      <c r="A151" s="1">
        <v>144</v>
      </c>
      <c r="B151" s="2" t="s">
        <v>370</v>
      </c>
      <c r="C151" s="3" t="s">
        <v>367</v>
      </c>
      <c r="D151" s="4" t="s">
        <v>371</v>
      </c>
      <c r="E151" s="3" t="s">
        <v>372</v>
      </c>
      <c r="F151" s="12">
        <f>0.5*30</f>
        <v>15</v>
      </c>
      <c r="G151" s="12">
        <v>15</v>
      </c>
      <c r="H151" s="4" t="s">
        <v>53</v>
      </c>
    </row>
    <row r="152" spans="1:8" ht="20.399999999999999" x14ac:dyDescent="0.3">
      <c r="A152" s="1">
        <v>145</v>
      </c>
      <c r="B152" s="2" t="s">
        <v>366</v>
      </c>
      <c r="C152" s="3" t="s">
        <v>204</v>
      </c>
      <c r="D152" s="4" t="s">
        <v>308</v>
      </c>
      <c r="E152" s="3" t="s">
        <v>373</v>
      </c>
      <c r="F152" s="12">
        <v>550</v>
      </c>
      <c r="G152" s="12">
        <f>F152*1.19</f>
        <v>654.5</v>
      </c>
      <c r="H152" s="4" t="s">
        <v>14</v>
      </c>
    </row>
    <row r="153" spans="1:8" ht="30.6" x14ac:dyDescent="0.3">
      <c r="A153" s="1">
        <v>146</v>
      </c>
      <c r="B153" s="2" t="s">
        <v>366</v>
      </c>
      <c r="C153" s="3" t="s">
        <v>204</v>
      </c>
      <c r="D153" s="4" t="s">
        <v>63</v>
      </c>
      <c r="E153" s="3" t="s">
        <v>374</v>
      </c>
      <c r="F153" s="12">
        <v>381</v>
      </c>
      <c r="G153" s="12">
        <f>F153*1.19</f>
        <v>453.39</v>
      </c>
      <c r="H153" s="4" t="s">
        <v>14</v>
      </c>
    </row>
    <row r="154" spans="1:8" ht="51" x14ac:dyDescent="0.3">
      <c r="A154" s="1">
        <v>147</v>
      </c>
      <c r="B154" s="2">
        <v>45846</v>
      </c>
      <c r="C154" s="3" t="s">
        <v>204</v>
      </c>
      <c r="D154" s="4" t="s">
        <v>320</v>
      </c>
      <c r="E154" s="11" t="s">
        <v>375</v>
      </c>
      <c r="F154" s="12">
        <v>700</v>
      </c>
      <c r="G154" s="12">
        <f>F154*1.19</f>
        <v>833</v>
      </c>
      <c r="H154" s="4" t="s">
        <v>14</v>
      </c>
    </row>
    <row r="155" spans="1:8" ht="61.2" x14ac:dyDescent="0.3">
      <c r="A155" s="1">
        <v>148</v>
      </c>
      <c r="B155" s="2" t="s">
        <v>376</v>
      </c>
      <c r="C155" s="3" t="s">
        <v>25</v>
      </c>
      <c r="D155" s="4" t="s">
        <v>183</v>
      </c>
      <c r="E155" s="3" t="s">
        <v>377</v>
      </c>
      <c r="F155" s="12">
        <v>1615.6</v>
      </c>
      <c r="G155" s="12">
        <f>F155*1.19</f>
        <v>1922.5639999999999</v>
      </c>
      <c r="H155" s="4" t="s">
        <v>262</v>
      </c>
    </row>
    <row r="156" spans="1:8" ht="20.399999999999999" x14ac:dyDescent="0.3">
      <c r="A156" s="1">
        <v>149</v>
      </c>
      <c r="B156" s="2">
        <v>45852</v>
      </c>
      <c r="C156" s="3" t="s">
        <v>19</v>
      </c>
      <c r="D156" s="4" t="s">
        <v>148</v>
      </c>
      <c r="E156" s="3" t="s">
        <v>378</v>
      </c>
      <c r="F156" s="12">
        <v>150</v>
      </c>
      <c r="G156" s="12">
        <f>F156*1.19</f>
        <v>178.5</v>
      </c>
      <c r="H156" s="4" t="s">
        <v>14</v>
      </c>
    </row>
    <row r="157" spans="1:8" ht="30.6" x14ac:dyDescent="0.3">
      <c r="A157" s="1">
        <v>150</v>
      </c>
      <c r="B157" s="2">
        <v>45852</v>
      </c>
      <c r="C157" s="3" t="s">
        <v>279</v>
      </c>
      <c r="D157" s="4" t="s">
        <v>379</v>
      </c>
      <c r="E157" s="3" t="s">
        <v>380</v>
      </c>
      <c r="F157" s="12">
        <v>3662.19</v>
      </c>
      <c r="G157" s="12">
        <v>4358</v>
      </c>
      <c r="H157" s="4" t="s">
        <v>14</v>
      </c>
    </row>
    <row r="158" spans="1:8" ht="40.799999999999997" x14ac:dyDescent="0.3">
      <c r="A158" s="1">
        <v>151</v>
      </c>
      <c r="B158" s="2" t="s">
        <v>381</v>
      </c>
      <c r="C158" s="3" t="s">
        <v>339</v>
      </c>
      <c r="D158" s="4" t="s">
        <v>42</v>
      </c>
      <c r="E158" s="44" t="s">
        <v>382</v>
      </c>
      <c r="F158" s="12">
        <v>780</v>
      </c>
      <c r="G158" s="12">
        <f t="shared" ref="G158:G171" si="6">F158*1.19</f>
        <v>928.19999999999993</v>
      </c>
      <c r="H158" s="4" t="s">
        <v>262</v>
      </c>
    </row>
    <row r="159" spans="1:8" ht="81.599999999999994" x14ac:dyDescent="0.3">
      <c r="A159" s="1">
        <v>152</v>
      </c>
      <c r="B159" s="2" t="s">
        <v>383</v>
      </c>
      <c r="C159" s="3" t="s">
        <v>384</v>
      </c>
      <c r="D159" s="4" t="s">
        <v>23</v>
      </c>
      <c r="E159" s="3" t="s">
        <v>385</v>
      </c>
      <c r="F159" s="12">
        <v>273.8</v>
      </c>
      <c r="G159" s="12">
        <f t="shared" si="6"/>
        <v>325.822</v>
      </c>
      <c r="H159" s="4" t="s">
        <v>14</v>
      </c>
    </row>
    <row r="160" spans="1:8" ht="20.399999999999999" x14ac:dyDescent="0.3">
      <c r="A160" s="1">
        <v>153</v>
      </c>
      <c r="B160" s="2" t="s">
        <v>386</v>
      </c>
      <c r="C160" s="3" t="s">
        <v>387</v>
      </c>
      <c r="D160" s="4" t="s">
        <v>388</v>
      </c>
      <c r="E160" s="3" t="s">
        <v>389</v>
      </c>
      <c r="F160" s="12">
        <v>858</v>
      </c>
      <c r="G160" s="12">
        <f t="shared" si="6"/>
        <v>1021.02</v>
      </c>
      <c r="H160" s="4" t="s">
        <v>262</v>
      </c>
    </row>
    <row r="161" spans="1:8" ht="132.6" x14ac:dyDescent="0.3">
      <c r="A161" s="1">
        <v>154</v>
      </c>
      <c r="B161" s="2" t="s">
        <v>386</v>
      </c>
      <c r="C161" s="3" t="s">
        <v>100</v>
      </c>
      <c r="D161" s="4" t="s">
        <v>390</v>
      </c>
      <c r="E161" s="3" t="s">
        <v>391</v>
      </c>
      <c r="F161" s="12">
        <v>2529</v>
      </c>
      <c r="G161" s="12">
        <f t="shared" si="6"/>
        <v>3009.5099999999998</v>
      </c>
      <c r="H161" s="4" t="s">
        <v>14</v>
      </c>
    </row>
    <row r="162" spans="1:8" ht="30.6" x14ac:dyDescent="0.3">
      <c r="A162" s="1">
        <v>155</v>
      </c>
      <c r="B162" s="2">
        <v>45861</v>
      </c>
      <c r="C162" s="3" t="s">
        <v>54</v>
      </c>
      <c r="D162" s="4" t="s">
        <v>63</v>
      </c>
      <c r="E162" s="47" t="s">
        <v>392</v>
      </c>
      <c r="F162" s="12">
        <v>381</v>
      </c>
      <c r="G162" s="12">
        <f t="shared" si="6"/>
        <v>453.39</v>
      </c>
      <c r="H162" s="4" t="s">
        <v>14</v>
      </c>
    </row>
    <row r="163" spans="1:8" x14ac:dyDescent="0.3">
      <c r="A163" s="1">
        <v>156</v>
      </c>
      <c r="B163" s="2" t="s">
        <v>393</v>
      </c>
      <c r="C163" s="3" t="s">
        <v>394</v>
      </c>
      <c r="D163" s="4" t="s">
        <v>395</v>
      </c>
      <c r="E163" s="40" t="s">
        <v>396</v>
      </c>
      <c r="F163" s="12">
        <v>97.8</v>
      </c>
      <c r="G163" s="12">
        <f t="shared" si="6"/>
        <v>116.38199999999999</v>
      </c>
      <c r="H163" s="4" t="s">
        <v>14</v>
      </c>
    </row>
    <row r="164" spans="1:8" ht="20.399999999999999" x14ac:dyDescent="0.3">
      <c r="A164" s="1">
        <v>157</v>
      </c>
      <c r="B164" s="2">
        <v>45862</v>
      </c>
      <c r="C164" s="3" t="s">
        <v>100</v>
      </c>
      <c r="D164" s="4" t="s">
        <v>39</v>
      </c>
      <c r="E164" s="28" t="s">
        <v>397</v>
      </c>
      <c r="F164" s="12">
        <v>1000</v>
      </c>
      <c r="G164" s="12">
        <f t="shared" si="6"/>
        <v>1190</v>
      </c>
      <c r="H164" s="4" t="s">
        <v>14</v>
      </c>
    </row>
    <row r="165" spans="1:8" ht="20.399999999999999" x14ac:dyDescent="0.3">
      <c r="A165" s="1">
        <v>158</v>
      </c>
      <c r="B165" s="2">
        <v>45862</v>
      </c>
      <c r="C165" s="3" t="s">
        <v>54</v>
      </c>
      <c r="D165" s="4" t="s">
        <v>398</v>
      </c>
      <c r="E165" s="3" t="s">
        <v>399</v>
      </c>
      <c r="F165" s="12">
        <v>1640</v>
      </c>
      <c r="G165" s="12">
        <f t="shared" si="6"/>
        <v>1951.6</v>
      </c>
      <c r="H165" s="4" t="s">
        <v>14</v>
      </c>
    </row>
    <row r="166" spans="1:8" x14ac:dyDescent="0.3">
      <c r="A166" s="1">
        <v>159</v>
      </c>
      <c r="B166" s="2" t="s">
        <v>400</v>
      </c>
      <c r="C166" s="3" t="s">
        <v>147</v>
      </c>
      <c r="D166" s="4" t="s">
        <v>401</v>
      </c>
      <c r="E166" s="3" t="s">
        <v>402</v>
      </c>
      <c r="F166" s="12">
        <v>2000</v>
      </c>
      <c r="G166" s="12">
        <f t="shared" si="6"/>
        <v>2380</v>
      </c>
      <c r="H166" s="4" t="s">
        <v>262</v>
      </c>
    </row>
    <row r="167" spans="1:8" ht="20.399999999999999" x14ac:dyDescent="0.3">
      <c r="A167" s="1">
        <v>159</v>
      </c>
      <c r="B167" s="2" t="s">
        <v>400</v>
      </c>
      <c r="C167" s="3" t="s">
        <v>147</v>
      </c>
      <c r="D167" s="4">
        <v>45331220.399999999</v>
      </c>
      <c r="E167" s="3" t="s">
        <v>403</v>
      </c>
      <c r="F167" s="12">
        <v>130</v>
      </c>
      <c r="G167" s="12">
        <f t="shared" si="6"/>
        <v>154.69999999999999</v>
      </c>
      <c r="H167" s="4" t="s">
        <v>14</v>
      </c>
    </row>
    <row r="168" spans="1:8" ht="193.8" x14ac:dyDescent="0.3">
      <c r="A168" s="1">
        <v>160</v>
      </c>
      <c r="B168" s="2" t="s">
        <v>404</v>
      </c>
      <c r="C168" s="3" t="s">
        <v>129</v>
      </c>
      <c r="D168" s="4" t="s">
        <v>150</v>
      </c>
      <c r="E168" s="3" t="s">
        <v>405</v>
      </c>
      <c r="F168" s="12">
        <v>1971.8</v>
      </c>
      <c r="G168" s="12">
        <f t="shared" si="6"/>
        <v>2346.442</v>
      </c>
      <c r="H168" s="4" t="s">
        <v>14</v>
      </c>
    </row>
    <row r="169" spans="1:8" ht="20.399999999999999" x14ac:dyDescent="0.3">
      <c r="A169" s="1">
        <v>161</v>
      </c>
      <c r="B169" s="2">
        <v>45869</v>
      </c>
      <c r="C169" s="3" t="s">
        <v>406</v>
      </c>
      <c r="D169" s="4" t="s">
        <v>407</v>
      </c>
      <c r="E169" s="11" t="s">
        <v>408</v>
      </c>
      <c r="F169" s="12">
        <v>6450</v>
      </c>
      <c r="G169" s="12">
        <f t="shared" si="6"/>
        <v>7675.5</v>
      </c>
      <c r="H169" s="4" t="s">
        <v>14</v>
      </c>
    </row>
    <row r="170" spans="1:8" ht="30.6" x14ac:dyDescent="0.3">
      <c r="A170" s="1">
        <v>162</v>
      </c>
      <c r="B170" s="2">
        <v>45869</v>
      </c>
      <c r="C170" s="3" t="s">
        <v>409</v>
      </c>
      <c r="D170" s="4" t="s">
        <v>410</v>
      </c>
      <c r="E170" s="11" t="s">
        <v>411</v>
      </c>
      <c r="F170" s="12">
        <v>485</v>
      </c>
      <c r="G170" s="12">
        <f t="shared" si="6"/>
        <v>577.15</v>
      </c>
      <c r="H170" s="4" t="s">
        <v>53</v>
      </c>
    </row>
    <row r="171" spans="1:8" ht="21" thickBot="1" x14ac:dyDescent="0.35">
      <c r="A171" s="15">
        <v>163</v>
      </c>
      <c r="B171" s="16">
        <v>45869</v>
      </c>
      <c r="C171" s="3" t="s">
        <v>359</v>
      </c>
      <c r="D171" s="4" t="s">
        <v>81</v>
      </c>
      <c r="E171" s="40" t="s">
        <v>412</v>
      </c>
      <c r="F171" s="12">
        <v>1050</v>
      </c>
      <c r="G171" s="12">
        <f t="shared" si="6"/>
        <v>1249.5</v>
      </c>
      <c r="H171" s="4" t="s">
        <v>14</v>
      </c>
    </row>
    <row r="172" spans="1:8" ht="51" x14ac:dyDescent="0.3">
      <c r="A172" s="17">
        <v>164</v>
      </c>
      <c r="B172" s="18">
        <v>45870</v>
      </c>
      <c r="C172" s="19" t="s">
        <v>413</v>
      </c>
      <c r="D172" s="4" t="s">
        <v>39</v>
      </c>
      <c r="E172" s="48" t="s">
        <v>414</v>
      </c>
      <c r="F172" s="12">
        <v>1330</v>
      </c>
      <c r="G172" s="12">
        <f>F172*1.21</f>
        <v>1609.3</v>
      </c>
      <c r="H172" s="4" t="s">
        <v>14</v>
      </c>
    </row>
    <row r="173" spans="1:8" ht="32.4" thickBot="1" x14ac:dyDescent="0.35">
      <c r="A173" s="20">
        <v>164</v>
      </c>
      <c r="B173" s="21">
        <v>45870</v>
      </c>
      <c r="C173" s="19" t="s">
        <v>413</v>
      </c>
      <c r="D173" s="4" t="s">
        <v>130</v>
      </c>
      <c r="E173" s="49" t="s">
        <v>415</v>
      </c>
      <c r="F173" s="12">
        <v>547</v>
      </c>
      <c r="G173" s="12">
        <f t="shared" ref="G173:G231" si="7">F173*1.21</f>
        <v>661.87</v>
      </c>
      <c r="H173" s="4" t="s">
        <v>14</v>
      </c>
    </row>
    <row r="174" spans="1:8" ht="20.399999999999999" x14ac:dyDescent="0.3">
      <c r="A174" s="22">
        <v>165</v>
      </c>
      <c r="B174" s="23" t="s">
        <v>416</v>
      </c>
      <c r="C174" s="3" t="s">
        <v>417</v>
      </c>
      <c r="D174" s="4" t="s">
        <v>36</v>
      </c>
      <c r="E174" s="3" t="s">
        <v>37</v>
      </c>
      <c r="F174" s="12">
        <v>900</v>
      </c>
      <c r="G174" s="12">
        <f>F174*1.21</f>
        <v>1089</v>
      </c>
      <c r="H174" s="4" t="s">
        <v>14</v>
      </c>
    </row>
    <row r="175" spans="1:8" x14ac:dyDescent="0.3">
      <c r="A175" s="1">
        <v>166</v>
      </c>
      <c r="B175" s="2" t="s">
        <v>416</v>
      </c>
      <c r="C175" s="3" t="s">
        <v>418</v>
      </c>
      <c r="D175" s="4" t="s">
        <v>213</v>
      </c>
      <c r="E175" s="43" t="s">
        <v>419</v>
      </c>
      <c r="F175" s="12">
        <v>100</v>
      </c>
      <c r="G175" s="12">
        <f t="shared" si="7"/>
        <v>121</v>
      </c>
      <c r="H175" s="4" t="s">
        <v>262</v>
      </c>
    </row>
    <row r="176" spans="1:8" ht="30.6" x14ac:dyDescent="0.3">
      <c r="A176" s="1">
        <v>167</v>
      </c>
      <c r="B176" s="2" t="s">
        <v>420</v>
      </c>
      <c r="C176" s="3" t="s">
        <v>156</v>
      </c>
      <c r="D176" s="4" t="s">
        <v>225</v>
      </c>
      <c r="E176" s="3" t="s">
        <v>421</v>
      </c>
      <c r="F176" s="12">
        <v>1268</v>
      </c>
      <c r="G176" s="12">
        <f t="shared" si="7"/>
        <v>1534.28</v>
      </c>
      <c r="H176" s="4" t="s">
        <v>14</v>
      </c>
    </row>
    <row r="177" spans="1:8" ht="20.399999999999999" x14ac:dyDescent="0.3">
      <c r="A177" s="1">
        <v>168</v>
      </c>
      <c r="B177" s="2" t="s">
        <v>422</v>
      </c>
      <c r="C177" s="3" t="s">
        <v>423</v>
      </c>
      <c r="D177" s="4" t="s">
        <v>424</v>
      </c>
      <c r="E177" s="43" t="s">
        <v>425</v>
      </c>
      <c r="F177" s="5">
        <v>405</v>
      </c>
      <c r="G177" s="5">
        <f t="shared" si="7"/>
        <v>490.05</v>
      </c>
      <c r="H177" s="4" t="s">
        <v>14</v>
      </c>
    </row>
    <row r="178" spans="1:8" ht="20.399999999999999" x14ac:dyDescent="0.3">
      <c r="A178" s="1">
        <v>169</v>
      </c>
      <c r="B178" s="2" t="s">
        <v>422</v>
      </c>
      <c r="C178" s="3" t="s">
        <v>423</v>
      </c>
      <c r="D178" s="4" t="s">
        <v>344</v>
      </c>
      <c r="E178" s="43" t="s">
        <v>426</v>
      </c>
      <c r="F178" s="5">
        <v>820</v>
      </c>
      <c r="G178" s="5">
        <f t="shared" si="7"/>
        <v>992.19999999999993</v>
      </c>
      <c r="H178" s="4" t="s">
        <v>14</v>
      </c>
    </row>
    <row r="179" spans="1:8" ht="20.399999999999999" x14ac:dyDescent="0.3">
      <c r="A179" s="1">
        <v>170</v>
      </c>
      <c r="B179" s="2" t="s">
        <v>427</v>
      </c>
      <c r="C179" s="3" t="s">
        <v>417</v>
      </c>
      <c r="D179" s="4" t="s">
        <v>39</v>
      </c>
      <c r="E179" s="43" t="s">
        <v>428</v>
      </c>
      <c r="F179" s="5">
        <v>1050</v>
      </c>
      <c r="G179" s="5">
        <f t="shared" si="7"/>
        <v>1270.5</v>
      </c>
      <c r="H179" s="4" t="s">
        <v>262</v>
      </c>
    </row>
    <row r="180" spans="1:8" ht="30.6" x14ac:dyDescent="0.3">
      <c r="A180" s="1">
        <v>171</v>
      </c>
      <c r="B180" s="2" t="s">
        <v>427</v>
      </c>
      <c r="C180" s="3" t="s">
        <v>429</v>
      </c>
      <c r="D180" s="4" t="s">
        <v>430</v>
      </c>
      <c r="E180" s="3" t="s">
        <v>431</v>
      </c>
      <c r="F180" s="12">
        <v>1300</v>
      </c>
      <c r="G180" s="12">
        <f t="shared" si="7"/>
        <v>1573</v>
      </c>
      <c r="H180" s="4" t="s">
        <v>14</v>
      </c>
    </row>
    <row r="181" spans="1:8" ht="51" x14ac:dyDescent="0.3">
      <c r="A181" s="1">
        <v>172</v>
      </c>
      <c r="B181" s="2">
        <v>45910</v>
      </c>
      <c r="C181" s="3" t="s">
        <v>168</v>
      </c>
      <c r="D181" s="4" t="s">
        <v>33</v>
      </c>
      <c r="E181" s="3" t="s">
        <v>432</v>
      </c>
      <c r="F181" s="12">
        <v>1247.4000000000001</v>
      </c>
      <c r="G181" s="12">
        <f>F181*1.21</f>
        <v>1509.354</v>
      </c>
      <c r="H181" s="4" t="s">
        <v>14</v>
      </c>
    </row>
    <row r="182" spans="1:8" ht="30.6" x14ac:dyDescent="0.3">
      <c r="A182" s="1">
        <v>173</v>
      </c>
      <c r="B182" s="2" t="s">
        <v>433</v>
      </c>
      <c r="C182" s="3" t="s">
        <v>434</v>
      </c>
      <c r="D182" s="4" t="s">
        <v>410</v>
      </c>
      <c r="E182" s="3" t="s">
        <v>435</v>
      </c>
      <c r="F182" s="12">
        <v>534</v>
      </c>
      <c r="G182" s="12">
        <f t="shared" si="7"/>
        <v>646.14</v>
      </c>
      <c r="H182" s="4" t="s">
        <v>53</v>
      </c>
    </row>
    <row r="183" spans="1:8" ht="20.399999999999999" x14ac:dyDescent="0.3">
      <c r="A183" s="1">
        <v>174</v>
      </c>
      <c r="B183" s="2" t="s">
        <v>433</v>
      </c>
      <c r="C183" s="3" t="s">
        <v>436</v>
      </c>
      <c r="D183" s="4" t="s">
        <v>33</v>
      </c>
      <c r="E183" s="3" t="s">
        <v>437</v>
      </c>
      <c r="F183" s="12">
        <v>182</v>
      </c>
      <c r="G183" s="12">
        <f t="shared" si="7"/>
        <v>220.22</v>
      </c>
      <c r="H183" s="4" t="s">
        <v>14</v>
      </c>
    </row>
    <row r="184" spans="1:8" ht="275.39999999999998" x14ac:dyDescent="0.3">
      <c r="A184" s="1">
        <v>175</v>
      </c>
      <c r="B184" s="2" t="s">
        <v>433</v>
      </c>
      <c r="C184" s="3" t="s">
        <v>436</v>
      </c>
      <c r="D184" s="4" t="s">
        <v>36</v>
      </c>
      <c r="E184" s="3" t="s">
        <v>438</v>
      </c>
      <c r="F184" s="12">
        <v>2721</v>
      </c>
      <c r="G184" s="12">
        <f t="shared" si="7"/>
        <v>3292.41</v>
      </c>
      <c r="H184" s="4" t="s">
        <v>14</v>
      </c>
    </row>
    <row r="185" spans="1:8" ht="30.6" x14ac:dyDescent="0.3">
      <c r="A185" s="1">
        <v>176</v>
      </c>
      <c r="B185" s="2" t="s">
        <v>433</v>
      </c>
      <c r="C185" s="3" t="s">
        <v>439</v>
      </c>
      <c r="D185" s="4" t="s">
        <v>42</v>
      </c>
      <c r="E185" s="40" t="s">
        <v>440</v>
      </c>
      <c r="F185" s="12">
        <v>254</v>
      </c>
      <c r="G185" s="12">
        <f t="shared" si="7"/>
        <v>307.33999999999997</v>
      </c>
      <c r="H185" s="4" t="s">
        <v>14</v>
      </c>
    </row>
    <row r="186" spans="1:8" ht="40.799999999999997" x14ac:dyDescent="0.3">
      <c r="A186" s="1">
        <v>177</v>
      </c>
      <c r="B186" s="2">
        <v>45911</v>
      </c>
      <c r="C186" s="3" t="s">
        <v>25</v>
      </c>
      <c r="D186" s="4" t="s">
        <v>26</v>
      </c>
      <c r="E186" s="3" t="s">
        <v>441</v>
      </c>
      <c r="F186" s="24">
        <v>305</v>
      </c>
      <c r="G186" s="25">
        <f t="shared" si="7"/>
        <v>369.05</v>
      </c>
      <c r="H186" s="4" t="s">
        <v>14</v>
      </c>
    </row>
    <row r="187" spans="1:8" ht="20.399999999999999" x14ac:dyDescent="0.3">
      <c r="A187" s="1">
        <v>178</v>
      </c>
      <c r="B187" s="2" t="s">
        <v>442</v>
      </c>
      <c r="C187" s="3" t="s">
        <v>443</v>
      </c>
      <c r="D187" s="4" t="s">
        <v>193</v>
      </c>
      <c r="E187" s="3" t="s">
        <v>337</v>
      </c>
      <c r="F187" s="12">
        <v>3210</v>
      </c>
      <c r="G187" s="12">
        <f t="shared" si="7"/>
        <v>3884.1</v>
      </c>
      <c r="H187" s="4" t="s">
        <v>14</v>
      </c>
    </row>
    <row r="188" spans="1:8" ht="20.399999999999999" x14ac:dyDescent="0.3">
      <c r="A188" s="1">
        <v>179</v>
      </c>
      <c r="B188" s="2" t="s">
        <v>442</v>
      </c>
      <c r="C188" s="3" t="s">
        <v>343</v>
      </c>
      <c r="D188" s="4" t="s">
        <v>308</v>
      </c>
      <c r="E188" s="3" t="s">
        <v>321</v>
      </c>
      <c r="F188" s="12">
        <v>700</v>
      </c>
      <c r="G188" s="12">
        <f t="shared" si="7"/>
        <v>847</v>
      </c>
      <c r="H188" s="4" t="s">
        <v>14</v>
      </c>
    </row>
    <row r="189" spans="1:8" ht="62.4" x14ac:dyDescent="0.3">
      <c r="A189" s="1">
        <v>180</v>
      </c>
      <c r="B189" s="2">
        <v>45912</v>
      </c>
      <c r="C189" s="3" t="s">
        <v>77</v>
      </c>
      <c r="D189" s="4" t="s">
        <v>78</v>
      </c>
      <c r="E189" s="42" t="s">
        <v>79</v>
      </c>
      <c r="F189" s="12">
        <v>700</v>
      </c>
      <c r="G189" s="12">
        <f t="shared" si="7"/>
        <v>847</v>
      </c>
      <c r="H189" s="4" t="s">
        <v>14</v>
      </c>
    </row>
    <row r="190" spans="1:8" ht="40.799999999999997" x14ac:dyDescent="0.3">
      <c r="A190" s="1">
        <v>181</v>
      </c>
      <c r="B190" s="2">
        <v>45912</v>
      </c>
      <c r="C190" s="3" t="s">
        <v>38</v>
      </c>
      <c r="D190" s="4" t="s">
        <v>33</v>
      </c>
      <c r="E190" s="50" t="s">
        <v>444</v>
      </c>
      <c r="F190" s="12">
        <v>553.75</v>
      </c>
      <c r="G190" s="12">
        <f t="shared" si="7"/>
        <v>670.03750000000002</v>
      </c>
      <c r="H190" s="4" t="s">
        <v>14</v>
      </c>
    </row>
    <row r="191" spans="1:8" ht="81.599999999999994" x14ac:dyDescent="0.3">
      <c r="A191" s="1">
        <v>182</v>
      </c>
      <c r="B191" s="2" t="s">
        <v>445</v>
      </c>
      <c r="C191" s="3" t="s">
        <v>384</v>
      </c>
      <c r="D191" s="4" t="s">
        <v>23</v>
      </c>
      <c r="E191" s="3" t="s">
        <v>446</v>
      </c>
      <c r="F191" s="12">
        <v>486.87</v>
      </c>
      <c r="G191" s="12">
        <f t="shared" si="7"/>
        <v>589.11270000000002</v>
      </c>
      <c r="H191" s="4" t="s">
        <v>262</v>
      </c>
    </row>
    <row r="192" spans="1:8" ht="91.8" x14ac:dyDescent="0.3">
      <c r="A192" s="1">
        <v>183</v>
      </c>
      <c r="B192" s="2">
        <v>45915</v>
      </c>
      <c r="C192" s="3" t="s">
        <v>447</v>
      </c>
      <c r="D192" s="4" t="s">
        <v>448</v>
      </c>
      <c r="E192" s="51" t="s">
        <v>449</v>
      </c>
      <c r="F192" s="12">
        <v>900</v>
      </c>
      <c r="G192" s="12">
        <f t="shared" si="7"/>
        <v>1089</v>
      </c>
      <c r="H192" s="4" t="s">
        <v>53</v>
      </c>
    </row>
    <row r="193" spans="1:8" x14ac:dyDescent="0.3">
      <c r="A193" s="1">
        <v>184</v>
      </c>
      <c r="B193" s="2" t="s">
        <v>445</v>
      </c>
      <c r="C193" s="3" t="s">
        <v>268</v>
      </c>
      <c r="D193" s="4" t="s">
        <v>344</v>
      </c>
      <c r="E193" s="35" t="s">
        <v>450</v>
      </c>
      <c r="F193" s="12">
        <v>2251.1799999999998</v>
      </c>
      <c r="G193" s="12">
        <f t="shared" si="7"/>
        <v>2723.9277999999999</v>
      </c>
      <c r="H193" s="4" t="s">
        <v>14</v>
      </c>
    </row>
    <row r="194" spans="1:8" ht="30.6" x14ac:dyDescent="0.3">
      <c r="A194" s="1">
        <v>185</v>
      </c>
      <c r="B194" s="2" t="s">
        <v>445</v>
      </c>
      <c r="C194" s="3" t="s">
        <v>384</v>
      </c>
      <c r="D194" s="26" t="s">
        <v>23</v>
      </c>
      <c r="E194" s="3" t="s">
        <v>451</v>
      </c>
      <c r="F194" s="12">
        <v>149.66999999999999</v>
      </c>
      <c r="G194" s="12">
        <f t="shared" si="7"/>
        <v>181.10069999999999</v>
      </c>
      <c r="H194" s="4" t="s">
        <v>262</v>
      </c>
    </row>
    <row r="195" spans="1:8" ht="20.399999999999999" x14ac:dyDescent="0.3">
      <c r="A195" s="1">
        <v>186</v>
      </c>
      <c r="B195" s="2">
        <v>45916</v>
      </c>
      <c r="C195" s="3" t="s">
        <v>38</v>
      </c>
      <c r="D195" s="4" t="s">
        <v>39</v>
      </c>
      <c r="E195" s="50" t="s">
        <v>452</v>
      </c>
      <c r="F195" s="12">
        <v>225</v>
      </c>
      <c r="G195" s="12">
        <f t="shared" si="7"/>
        <v>272.25</v>
      </c>
      <c r="H195" s="4" t="s">
        <v>14</v>
      </c>
    </row>
    <row r="196" spans="1:8" ht="40.799999999999997" x14ac:dyDescent="0.3">
      <c r="A196" s="1">
        <v>187</v>
      </c>
      <c r="B196" s="2" t="s">
        <v>453</v>
      </c>
      <c r="C196" s="3" t="s">
        <v>454</v>
      </c>
      <c r="D196" s="4" t="s">
        <v>455</v>
      </c>
      <c r="E196" s="50" t="s">
        <v>456</v>
      </c>
      <c r="F196" s="12">
        <v>400</v>
      </c>
      <c r="G196" s="12">
        <f t="shared" si="7"/>
        <v>484</v>
      </c>
      <c r="H196" s="4" t="s">
        <v>14</v>
      </c>
    </row>
    <row r="197" spans="1:8" ht="30.6" x14ac:dyDescent="0.3">
      <c r="A197" s="1">
        <v>188</v>
      </c>
      <c r="B197" s="2">
        <v>45919</v>
      </c>
      <c r="C197" s="3" t="s">
        <v>25</v>
      </c>
      <c r="D197" s="26" t="s">
        <v>457</v>
      </c>
      <c r="E197" s="3" t="s">
        <v>458</v>
      </c>
      <c r="F197" s="12">
        <v>1590</v>
      </c>
      <c r="G197" s="12">
        <f t="shared" si="7"/>
        <v>1923.8999999999999</v>
      </c>
      <c r="H197" s="4" t="s">
        <v>14</v>
      </c>
    </row>
    <row r="198" spans="1:8" ht="61.2" x14ac:dyDescent="0.3">
      <c r="A198" s="1">
        <v>189</v>
      </c>
      <c r="B198" s="2" t="s">
        <v>459</v>
      </c>
      <c r="C198" s="3" t="s">
        <v>460</v>
      </c>
      <c r="D198" s="26" t="s">
        <v>39</v>
      </c>
      <c r="E198" s="3" t="s">
        <v>461</v>
      </c>
      <c r="F198" s="12">
        <v>800</v>
      </c>
      <c r="G198" s="12">
        <f t="shared" si="7"/>
        <v>968</v>
      </c>
      <c r="H198" s="14" t="s">
        <v>262</v>
      </c>
    </row>
    <row r="199" spans="1:8" ht="51" x14ac:dyDescent="0.3">
      <c r="A199" s="1">
        <v>190</v>
      </c>
      <c r="B199" s="2">
        <v>45922</v>
      </c>
      <c r="C199" s="3" t="s">
        <v>80</v>
      </c>
      <c r="D199" s="4" t="s">
        <v>81</v>
      </c>
      <c r="E199" s="52" t="s">
        <v>462</v>
      </c>
      <c r="F199" s="12">
        <v>4140</v>
      </c>
      <c r="G199" s="12">
        <f t="shared" si="7"/>
        <v>5009.3999999999996</v>
      </c>
      <c r="H199" s="14" t="s">
        <v>14</v>
      </c>
    </row>
    <row r="200" spans="1:8" ht="30.6" x14ac:dyDescent="0.3">
      <c r="A200" s="1">
        <v>191</v>
      </c>
      <c r="B200" s="2">
        <v>45924</v>
      </c>
      <c r="C200" s="3" t="s">
        <v>92</v>
      </c>
      <c r="D200" s="4" t="s">
        <v>36</v>
      </c>
      <c r="E200" s="28" t="s">
        <v>463</v>
      </c>
      <c r="F200" s="12">
        <v>350</v>
      </c>
      <c r="G200" s="12">
        <f t="shared" si="7"/>
        <v>423.5</v>
      </c>
      <c r="H200" s="14" t="s">
        <v>14</v>
      </c>
    </row>
    <row r="201" spans="1:8" x14ac:dyDescent="0.3">
      <c r="A201" s="1">
        <v>192</v>
      </c>
      <c r="B201" s="2" t="s">
        <v>464</v>
      </c>
      <c r="C201" s="3" t="s">
        <v>394</v>
      </c>
      <c r="D201" s="4" t="s">
        <v>465</v>
      </c>
      <c r="E201" s="3" t="s">
        <v>466</v>
      </c>
      <c r="F201" s="12">
        <f>12*44.48</f>
        <v>533.76</v>
      </c>
      <c r="G201" s="12">
        <f t="shared" si="7"/>
        <v>645.84960000000001</v>
      </c>
      <c r="H201" s="14" t="s">
        <v>14</v>
      </c>
    </row>
    <row r="202" spans="1:8" ht="40.799999999999997" x14ac:dyDescent="0.3">
      <c r="A202" s="1">
        <v>193</v>
      </c>
      <c r="B202" s="2">
        <v>45925</v>
      </c>
      <c r="C202" s="3" t="s">
        <v>467</v>
      </c>
      <c r="D202" s="4" t="s">
        <v>468</v>
      </c>
      <c r="E202" s="3" t="s">
        <v>469</v>
      </c>
      <c r="F202" s="12">
        <v>390</v>
      </c>
      <c r="G202" s="12">
        <f t="shared" si="7"/>
        <v>471.9</v>
      </c>
      <c r="H202" s="14" t="s">
        <v>14</v>
      </c>
    </row>
    <row r="203" spans="1:8" ht="20.399999999999999" x14ac:dyDescent="0.3">
      <c r="A203" s="1">
        <v>194</v>
      </c>
      <c r="B203" s="2" t="s">
        <v>470</v>
      </c>
      <c r="C203" s="3" t="s">
        <v>343</v>
      </c>
      <c r="D203" s="4" t="s">
        <v>471</v>
      </c>
      <c r="E203" s="3" t="s">
        <v>472</v>
      </c>
      <c r="F203" s="12">
        <v>454</v>
      </c>
      <c r="G203" s="12">
        <f t="shared" si="7"/>
        <v>549.34</v>
      </c>
      <c r="H203" s="4" t="s">
        <v>14</v>
      </c>
    </row>
    <row r="204" spans="1:8" ht="30.6" x14ac:dyDescent="0.3">
      <c r="A204" s="1">
        <v>195</v>
      </c>
      <c r="B204" s="2" t="s">
        <v>470</v>
      </c>
      <c r="C204" s="3" t="s">
        <v>473</v>
      </c>
      <c r="D204" s="4" t="s">
        <v>176</v>
      </c>
      <c r="E204" s="3" t="s">
        <v>474</v>
      </c>
      <c r="F204" s="12">
        <v>4080</v>
      </c>
      <c r="G204" s="12">
        <f t="shared" si="7"/>
        <v>4936.8</v>
      </c>
      <c r="H204" s="4" t="s">
        <v>14</v>
      </c>
    </row>
    <row r="205" spans="1:8" ht="40.799999999999997" x14ac:dyDescent="0.3">
      <c r="A205" s="1">
        <v>196</v>
      </c>
      <c r="B205" s="2" t="s">
        <v>470</v>
      </c>
      <c r="C205" s="3" t="s">
        <v>343</v>
      </c>
      <c r="D205" s="4" t="s">
        <v>313</v>
      </c>
      <c r="E205" s="3" t="s">
        <v>475</v>
      </c>
      <c r="F205" s="12">
        <v>560</v>
      </c>
      <c r="G205" s="12">
        <f t="shared" si="7"/>
        <v>677.6</v>
      </c>
      <c r="H205" s="4" t="s">
        <v>14</v>
      </c>
    </row>
    <row r="206" spans="1:8" ht="20.399999999999999" x14ac:dyDescent="0.3">
      <c r="A206" s="1">
        <v>197</v>
      </c>
      <c r="B206" s="2">
        <v>45931</v>
      </c>
      <c r="C206" s="3" t="s">
        <v>476</v>
      </c>
      <c r="D206" s="4" t="s">
        <v>477</v>
      </c>
      <c r="E206" s="3" t="s">
        <v>478</v>
      </c>
      <c r="F206" s="12">
        <v>237.18</v>
      </c>
      <c r="G206" s="12">
        <f t="shared" si="7"/>
        <v>286.98779999999999</v>
      </c>
      <c r="H206" s="4" t="s">
        <v>14</v>
      </c>
    </row>
    <row r="207" spans="1:8" ht="30.6" x14ac:dyDescent="0.3">
      <c r="A207" s="1">
        <v>198</v>
      </c>
      <c r="B207" s="2" t="s">
        <v>479</v>
      </c>
      <c r="C207" s="3" t="s">
        <v>480</v>
      </c>
      <c r="D207" s="4" t="s">
        <v>481</v>
      </c>
      <c r="E207" s="3" t="s">
        <v>482</v>
      </c>
      <c r="F207" s="12">
        <v>1385</v>
      </c>
      <c r="G207" s="12">
        <f t="shared" si="7"/>
        <v>1675.85</v>
      </c>
      <c r="H207" s="4" t="s">
        <v>14</v>
      </c>
    </row>
    <row r="208" spans="1:8" x14ac:dyDescent="0.3">
      <c r="A208" s="1">
        <v>199</v>
      </c>
      <c r="B208" s="2" t="s">
        <v>483</v>
      </c>
      <c r="C208" s="3" t="s">
        <v>264</v>
      </c>
      <c r="D208" s="4" t="s">
        <v>484</v>
      </c>
      <c r="E208" s="3" t="s">
        <v>485</v>
      </c>
      <c r="F208" s="12">
        <v>343</v>
      </c>
      <c r="G208" s="12">
        <f t="shared" si="7"/>
        <v>415.03</v>
      </c>
      <c r="H208" s="4" t="s">
        <v>14</v>
      </c>
    </row>
    <row r="209" spans="1:8" ht="61.2" x14ac:dyDescent="0.3">
      <c r="A209" s="1">
        <v>200</v>
      </c>
      <c r="B209" s="2" t="s">
        <v>483</v>
      </c>
      <c r="C209" s="3" t="s">
        <v>486</v>
      </c>
      <c r="D209" s="4" t="s">
        <v>150</v>
      </c>
      <c r="E209" s="3" t="s">
        <v>487</v>
      </c>
      <c r="F209" s="12">
        <v>403</v>
      </c>
      <c r="G209" s="12">
        <f t="shared" si="7"/>
        <v>487.63</v>
      </c>
      <c r="H209" s="4" t="s">
        <v>14</v>
      </c>
    </row>
    <row r="210" spans="1:8" ht="40.799999999999997" x14ac:dyDescent="0.3">
      <c r="A210" s="1">
        <v>201</v>
      </c>
      <c r="B210" s="2" t="s">
        <v>483</v>
      </c>
      <c r="C210" s="3" t="s">
        <v>486</v>
      </c>
      <c r="D210" s="4" t="s">
        <v>150</v>
      </c>
      <c r="E210" s="3" t="s">
        <v>488</v>
      </c>
      <c r="F210" s="12">
        <f>844+225</f>
        <v>1069</v>
      </c>
      <c r="G210" s="12">
        <f t="shared" si="7"/>
        <v>1293.49</v>
      </c>
      <c r="H210" s="4" t="s">
        <v>14</v>
      </c>
    </row>
    <row r="211" spans="1:8" x14ac:dyDescent="0.3">
      <c r="A211" s="1">
        <v>202</v>
      </c>
      <c r="B211" s="2">
        <v>45938</v>
      </c>
      <c r="C211" s="3" t="s">
        <v>467</v>
      </c>
      <c r="D211" s="4" t="s">
        <v>213</v>
      </c>
      <c r="E211" s="3" t="s">
        <v>489</v>
      </c>
      <c r="F211" s="12">
        <v>350</v>
      </c>
      <c r="G211" s="12">
        <f t="shared" si="7"/>
        <v>423.5</v>
      </c>
      <c r="H211" s="4" t="s">
        <v>14</v>
      </c>
    </row>
    <row r="212" spans="1:8" ht="204" x14ac:dyDescent="0.3">
      <c r="A212" s="1">
        <v>203</v>
      </c>
      <c r="B212" s="2">
        <v>45938</v>
      </c>
      <c r="C212" s="3" t="s">
        <v>25</v>
      </c>
      <c r="D212" s="4" t="s">
        <v>183</v>
      </c>
      <c r="E212" s="3" t="s">
        <v>490</v>
      </c>
      <c r="F212" s="12">
        <v>1667.6</v>
      </c>
      <c r="G212" s="12">
        <f t="shared" si="7"/>
        <v>2017.7959999999998</v>
      </c>
      <c r="H212" s="4" t="s">
        <v>14</v>
      </c>
    </row>
    <row r="213" spans="1:8" ht="142.80000000000001" x14ac:dyDescent="0.3">
      <c r="A213" s="1">
        <v>204</v>
      </c>
      <c r="B213" s="2">
        <v>45938</v>
      </c>
      <c r="C213" s="3" t="s">
        <v>80</v>
      </c>
      <c r="D213" s="4" t="s">
        <v>81</v>
      </c>
      <c r="E213" s="3" t="s">
        <v>491</v>
      </c>
      <c r="F213" s="12">
        <v>2580</v>
      </c>
      <c r="G213" s="12">
        <f t="shared" si="7"/>
        <v>3121.7999999999997</v>
      </c>
      <c r="H213" s="4" t="s">
        <v>14</v>
      </c>
    </row>
    <row r="214" spans="1:8" ht="30.6" x14ac:dyDescent="0.3">
      <c r="A214" s="1">
        <v>205</v>
      </c>
      <c r="B214" s="2" t="s">
        <v>492</v>
      </c>
      <c r="C214" s="3" t="s">
        <v>493</v>
      </c>
      <c r="D214" s="4" t="s">
        <v>494</v>
      </c>
      <c r="E214" s="3" t="s">
        <v>495</v>
      </c>
      <c r="F214" s="12">
        <v>1850</v>
      </c>
      <c r="G214" s="12">
        <f t="shared" si="7"/>
        <v>2238.5</v>
      </c>
      <c r="H214" s="4" t="s">
        <v>14</v>
      </c>
    </row>
    <row r="215" spans="1:8" ht="20.399999999999999" x14ac:dyDescent="0.3">
      <c r="A215" s="1">
        <v>206</v>
      </c>
      <c r="B215" s="2" t="s">
        <v>492</v>
      </c>
      <c r="C215" s="3" t="s">
        <v>467</v>
      </c>
      <c r="D215" s="4" t="s">
        <v>213</v>
      </c>
      <c r="E215" s="3" t="s">
        <v>496</v>
      </c>
      <c r="F215" s="12">
        <v>130</v>
      </c>
      <c r="G215" s="12">
        <f t="shared" si="7"/>
        <v>157.29999999999998</v>
      </c>
      <c r="H215" s="4" t="s">
        <v>262</v>
      </c>
    </row>
    <row r="216" spans="1:8" x14ac:dyDescent="0.3">
      <c r="A216" s="1">
        <v>207</v>
      </c>
      <c r="B216" s="2" t="s">
        <v>492</v>
      </c>
      <c r="C216" s="3" t="s">
        <v>264</v>
      </c>
      <c r="D216" s="4" t="s">
        <v>497</v>
      </c>
      <c r="E216" s="3" t="s">
        <v>498</v>
      </c>
      <c r="F216" s="12">
        <v>41.32</v>
      </c>
      <c r="G216" s="12">
        <f t="shared" si="7"/>
        <v>49.997199999999999</v>
      </c>
      <c r="H216" s="4" t="s">
        <v>14</v>
      </c>
    </row>
    <row r="217" spans="1:8" ht="21.6" x14ac:dyDescent="0.3">
      <c r="A217" s="1">
        <v>208</v>
      </c>
      <c r="B217" s="2">
        <v>45944</v>
      </c>
      <c r="C217" s="3" t="s">
        <v>499</v>
      </c>
      <c r="D217" s="4" t="s">
        <v>148</v>
      </c>
      <c r="E217" s="53" t="s">
        <v>500</v>
      </c>
      <c r="F217" s="12">
        <v>533.70000000000005</v>
      </c>
      <c r="G217" s="12">
        <f t="shared" si="7"/>
        <v>645.77700000000004</v>
      </c>
      <c r="H217" s="4" t="s">
        <v>14</v>
      </c>
    </row>
    <row r="218" spans="1:8" ht="61.2" x14ac:dyDescent="0.3">
      <c r="A218" s="1">
        <v>209</v>
      </c>
      <c r="B218" s="2">
        <v>45944</v>
      </c>
      <c r="C218" s="3" t="s">
        <v>429</v>
      </c>
      <c r="D218" s="4" t="s">
        <v>501</v>
      </c>
      <c r="E218" s="3" t="s">
        <v>502</v>
      </c>
      <c r="F218" s="12">
        <v>819</v>
      </c>
      <c r="G218" s="12">
        <f t="shared" si="7"/>
        <v>990.99</v>
      </c>
      <c r="H218" s="4" t="s">
        <v>14</v>
      </c>
    </row>
    <row r="219" spans="1:8" ht="102" x14ac:dyDescent="0.3">
      <c r="A219" s="1">
        <v>210</v>
      </c>
      <c r="B219" s="2" t="s">
        <v>503</v>
      </c>
      <c r="C219" s="3" t="s">
        <v>504</v>
      </c>
      <c r="D219" s="4" t="s">
        <v>81</v>
      </c>
      <c r="E219" s="3" t="s">
        <v>505</v>
      </c>
      <c r="F219" s="12">
        <v>2155.1999999999998</v>
      </c>
      <c r="G219" s="12">
        <f t="shared" si="7"/>
        <v>2607.7919999999999</v>
      </c>
      <c r="H219" s="4" t="s">
        <v>14</v>
      </c>
    </row>
    <row r="220" spans="1:8" ht="20.399999999999999" x14ac:dyDescent="0.3">
      <c r="A220" s="1">
        <v>211</v>
      </c>
      <c r="B220" s="2" t="s">
        <v>506</v>
      </c>
      <c r="C220" s="3" t="s">
        <v>507</v>
      </c>
      <c r="D220" s="4" t="s">
        <v>101</v>
      </c>
      <c r="E220" s="3" t="s">
        <v>508</v>
      </c>
      <c r="F220" s="12">
        <v>130</v>
      </c>
      <c r="G220" s="12">
        <f t="shared" si="7"/>
        <v>157.29999999999998</v>
      </c>
      <c r="H220" s="4" t="s">
        <v>14</v>
      </c>
    </row>
    <row r="221" spans="1:8" ht="20.399999999999999" x14ac:dyDescent="0.3">
      <c r="A221" s="1">
        <v>212</v>
      </c>
      <c r="B221" s="2" t="s">
        <v>509</v>
      </c>
      <c r="C221" s="3" t="s">
        <v>510</v>
      </c>
      <c r="D221" s="4" t="s">
        <v>101</v>
      </c>
      <c r="E221" s="3" t="s">
        <v>511</v>
      </c>
      <c r="F221" s="12">
        <f>1200+320</f>
        <v>1520</v>
      </c>
      <c r="G221" s="12">
        <f t="shared" si="7"/>
        <v>1839.2</v>
      </c>
      <c r="H221" s="4" t="s">
        <v>14</v>
      </c>
    </row>
    <row r="222" spans="1:8" ht="20.399999999999999" x14ac:dyDescent="0.3">
      <c r="A222" s="1">
        <v>213</v>
      </c>
      <c r="B222" s="2" t="s">
        <v>509</v>
      </c>
      <c r="C222" s="3" t="s">
        <v>512</v>
      </c>
      <c r="D222" s="4" t="s">
        <v>121</v>
      </c>
      <c r="E222" s="3" t="s">
        <v>513</v>
      </c>
      <c r="F222" s="12">
        <v>520.66</v>
      </c>
      <c r="G222" s="12">
        <f t="shared" si="7"/>
        <v>629.9985999999999</v>
      </c>
      <c r="H222" s="4" t="s">
        <v>14</v>
      </c>
    </row>
    <row r="223" spans="1:8" ht="20.399999999999999" x14ac:dyDescent="0.3">
      <c r="A223" s="1">
        <v>214</v>
      </c>
      <c r="B223" s="2">
        <v>45952</v>
      </c>
      <c r="C223" s="3" t="s">
        <v>234</v>
      </c>
      <c r="D223" s="4" t="s">
        <v>101</v>
      </c>
      <c r="E223" s="27" t="s">
        <v>514</v>
      </c>
      <c r="F223" s="12">
        <v>100</v>
      </c>
      <c r="G223" s="12">
        <f t="shared" si="7"/>
        <v>121</v>
      </c>
      <c r="H223" s="4" t="s">
        <v>14</v>
      </c>
    </row>
    <row r="224" spans="1:8" ht="51" x14ac:dyDescent="0.3">
      <c r="A224" s="1">
        <v>215</v>
      </c>
      <c r="B224" s="2">
        <v>45952</v>
      </c>
      <c r="C224" s="3" t="s">
        <v>168</v>
      </c>
      <c r="D224" s="4" t="s">
        <v>33</v>
      </c>
      <c r="E224" s="3" t="s">
        <v>515</v>
      </c>
      <c r="F224" s="12">
        <v>1129.55</v>
      </c>
      <c r="G224" s="12">
        <f t="shared" si="7"/>
        <v>1366.7555</v>
      </c>
      <c r="H224" s="4" t="s">
        <v>14</v>
      </c>
    </row>
    <row r="225" spans="1:8" ht="20.399999999999999" x14ac:dyDescent="0.3">
      <c r="A225" s="1">
        <v>216</v>
      </c>
      <c r="B225" s="2" t="s">
        <v>516</v>
      </c>
      <c r="C225" s="3" t="s">
        <v>517</v>
      </c>
      <c r="D225" s="4" t="s">
        <v>39</v>
      </c>
      <c r="E225" s="3" t="s">
        <v>518</v>
      </c>
      <c r="F225" s="12">
        <v>1350</v>
      </c>
      <c r="G225" s="12">
        <f t="shared" si="7"/>
        <v>1633.5</v>
      </c>
      <c r="H225" s="4" t="s">
        <v>53</v>
      </c>
    </row>
    <row r="226" spans="1:8" ht="20.399999999999999" x14ac:dyDescent="0.3">
      <c r="A226" s="1">
        <v>216</v>
      </c>
      <c r="B226" s="2" t="s">
        <v>516</v>
      </c>
      <c r="C226" s="3" t="s">
        <v>517</v>
      </c>
      <c r="D226" s="4" t="s">
        <v>519</v>
      </c>
      <c r="E226" s="3" t="s">
        <v>520</v>
      </c>
      <c r="F226" s="12">
        <v>2300</v>
      </c>
      <c r="G226" s="12">
        <f t="shared" si="7"/>
        <v>2783</v>
      </c>
      <c r="H226" s="4" t="s">
        <v>53</v>
      </c>
    </row>
    <row r="227" spans="1:8" ht="30.6" x14ac:dyDescent="0.3">
      <c r="A227" s="1">
        <v>217</v>
      </c>
      <c r="B227" s="2">
        <v>45953</v>
      </c>
      <c r="C227" s="3" t="s">
        <v>41</v>
      </c>
      <c r="D227" s="14" t="s">
        <v>42</v>
      </c>
      <c r="E227" s="28" t="s">
        <v>521</v>
      </c>
      <c r="F227" s="12">
        <v>390</v>
      </c>
      <c r="G227" s="12">
        <f t="shared" si="7"/>
        <v>471.9</v>
      </c>
      <c r="H227" s="4" t="s">
        <v>14</v>
      </c>
    </row>
    <row r="228" spans="1:8" ht="142.80000000000001" x14ac:dyDescent="0.3">
      <c r="A228" s="1">
        <v>218</v>
      </c>
      <c r="B228" s="2" t="s">
        <v>522</v>
      </c>
      <c r="C228" s="3" t="s">
        <v>279</v>
      </c>
      <c r="D228" s="14" t="s">
        <v>523</v>
      </c>
      <c r="E228" s="3" t="s">
        <v>524</v>
      </c>
      <c r="F228" s="12">
        <v>500</v>
      </c>
      <c r="G228" s="12">
        <f t="shared" si="7"/>
        <v>605</v>
      </c>
      <c r="H228" s="4" t="s">
        <v>14</v>
      </c>
    </row>
    <row r="229" spans="1:8" ht="93" x14ac:dyDescent="0.3">
      <c r="A229" s="1">
        <v>219</v>
      </c>
      <c r="B229" s="2">
        <v>45957</v>
      </c>
      <c r="C229" s="3" t="s">
        <v>241</v>
      </c>
      <c r="D229" s="14" t="s">
        <v>525</v>
      </c>
      <c r="E229" s="54" t="s">
        <v>526</v>
      </c>
      <c r="F229" s="12">
        <v>2103.12</v>
      </c>
      <c r="G229" s="25">
        <f t="shared" si="7"/>
        <v>2544.7751999999996</v>
      </c>
      <c r="H229" s="4" t="s">
        <v>14</v>
      </c>
    </row>
    <row r="230" spans="1:8" ht="112.2" x14ac:dyDescent="0.3">
      <c r="A230" s="1">
        <v>220</v>
      </c>
      <c r="B230" s="2" t="s">
        <v>527</v>
      </c>
      <c r="C230" s="3" t="s">
        <v>528</v>
      </c>
      <c r="D230" s="4" t="s">
        <v>33</v>
      </c>
      <c r="E230" s="3" t="s">
        <v>529</v>
      </c>
      <c r="F230" s="12">
        <v>248.49</v>
      </c>
      <c r="G230" s="12">
        <f t="shared" si="7"/>
        <v>300.67290000000003</v>
      </c>
      <c r="H230" s="4" t="s">
        <v>14</v>
      </c>
    </row>
    <row r="231" spans="1:8" ht="30.6" x14ac:dyDescent="0.3">
      <c r="A231" s="1">
        <v>221</v>
      </c>
      <c r="B231" s="2">
        <v>45958</v>
      </c>
      <c r="C231" s="3" t="s">
        <v>530</v>
      </c>
      <c r="D231" s="4" t="s">
        <v>531</v>
      </c>
      <c r="E231" s="28" t="s">
        <v>532</v>
      </c>
      <c r="F231" s="12">
        <v>810</v>
      </c>
      <c r="G231" s="12">
        <f t="shared" si="7"/>
        <v>980.1</v>
      </c>
      <c r="H231" s="4" t="s">
        <v>14</v>
      </c>
    </row>
    <row r="232" spans="1:8" ht="20.399999999999999" x14ac:dyDescent="0.3">
      <c r="A232" s="1">
        <v>222</v>
      </c>
      <c r="B232" s="2" t="s">
        <v>527</v>
      </c>
      <c r="C232" s="3" t="s">
        <v>417</v>
      </c>
      <c r="D232" s="4" t="s">
        <v>533</v>
      </c>
      <c r="E232" s="3" t="s">
        <v>534</v>
      </c>
      <c r="F232" s="12">
        <f>150*7</f>
        <v>1050</v>
      </c>
      <c r="G232" s="12">
        <f t="shared" ref="G232:G240" si="8">F232*1.21</f>
        <v>1270.5</v>
      </c>
      <c r="H232" s="4" t="s">
        <v>14</v>
      </c>
    </row>
    <row r="233" spans="1:8" x14ac:dyDescent="0.3">
      <c r="A233" s="1">
        <v>223</v>
      </c>
      <c r="B233" s="2">
        <v>45958</v>
      </c>
      <c r="C233" s="3" t="s">
        <v>322</v>
      </c>
      <c r="D233" s="4" t="s">
        <v>228</v>
      </c>
      <c r="E233" s="3" t="s">
        <v>535</v>
      </c>
      <c r="F233" s="12">
        <v>622.99</v>
      </c>
      <c r="G233" s="12">
        <f t="shared" si="8"/>
        <v>753.81790000000001</v>
      </c>
      <c r="H233" s="4" t="s">
        <v>14</v>
      </c>
    </row>
    <row r="234" spans="1:8" ht="40.799999999999997" x14ac:dyDescent="0.3">
      <c r="A234" s="1">
        <v>224</v>
      </c>
      <c r="B234" s="2">
        <v>45961</v>
      </c>
      <c r="C234" s="3" t="s">
        <v>172</v>
      </c>
      <c r="D234" s="4" t="s">
        <v>531</v>
      </c>
      <c r="E234" s="28" t="s">
        <v>536</v>
      </c>
      <c r="F234" s="12">
        <v>511.9</v>
      </c>
      <c r="G234" s="12">
        <f t="shared" si="8"/>
        <v>619.399</v>
      </c>
      <c r="H234" s="4" t="s">
        <v>14</v>
      </c>
    </row>
    <row r="235" spans="1:8" ht="20.399999999999999" x14ac:dyDescent="0.3">
      <c r="A235" s="1">
        <v>225</v>
      </c>
      <c r="B235" s="2" t="s">
        <v>537</v>
      </c>
      <c r="C235" s="3" t="s">
        <v>538</v>
      </c>
      <c r="D235" s="4" t="s">
        <v>539</v>
      </c>
      <c r="E235" s="3" t="s">
        <v>540</v>
      </c>
      <c r="F235" s="12">
        <v>264</v>
      </c>
      <c r="G235" s="12">
        <f t="shared" si="8"/>
        <v>319.44</v>
      </c>
      <c r="H235" s="4" t="s">
        <v>262</v>
      </c>
    </row>
    <row r="236" spans="1:8" ht="20.399999999999999" x14ac:dyDescent="0.3">
      <c r="A236" s="1">
        <v>226</v>
      </c>
      <c r="B236" s="2">
        <v>45967</v>
      </c>
      <c r="C236" s="3" t="s">
        <v>100</v>
      </c>
      <c r="D236" s="4" t="s">
        <v>390</v>
      </c>
      <c r="E236" s="32" t="s">
        <v>541</v>
      </c>
      <c r="F236" s="12">
        <v>200</v>
      </c>
      <c r="G236" s="12">
        <f t="shared" si="8"/>
        <v>242</v>
      </c>
      <c r="H236" s="4" t="s">
        <v>262</v>
      </c>
    </row>
    <row r="237" spans="1:8" x14ac:dyDescent="0.3">
      <c r="A237" s="1">
        <v>227</v>
      </c>
      <c r="B237" s="2">
        <v>45971</v>
      </c>
      <c r="C237" s="3" t="s">
        <v>467</v>
      </c>
      <c r="D237" s="4" t="s">
        <v>248</v>
      </c>
      <c r="E237" s="29" t="s">
        <v>542</v>
      </c>
      <c r="F237" s="12">
        <v>140</v>
      </c>
      <c r="G237" s="12">
        <f t="shared" si="8"/>
        <v>169.4</v>
      </c>
      <c r="H237" s="4" t="s">
        <v>262</v>
      </c>
    </row>
    <row r="238" spans="1:8" x14ac:dyDescent="0.3">
      <c r="A238" s="1">
        <v>228</v>
      </c>
      <c r="B238" s="2" t="s">
        <v>543</v>
      </c>
      <c r="C238" s="3" t="s">
        <v>94</v>
      </c>
      <c r="D238" s="4" t="s">
        <v>225</v>
      </c>
      <c r="E238" s="28" t="s">
        <v>544</v>
      </c>
      <c r="F238" s="12">
        <v>990</v>
      </c>
      <c r="G238" s="12">
        <f t="shared" si="8"/>
        <v>1197.8999999999999</v>
      </c>
      <c r="H238" s="4" t="s">
        <v>14</v>
      </c>
    </row>
    <row r="239" spans="1:8" ht="30.6" x14ac:dyDescent="0.3">
      <c r="A239" s="1">
        <v>229</v>
      </c>
      <c r="B239" s="2" t="s">
        <v>545</v>
      </c>
      <c r="C239" s="3" t="s">
        <v>546</v>
      </c>
      <c r="D239" s="4" t="s">
        <v>148</v>
      </c>
      <c r="E239" s="3" t="s">
        <v>547</v>
      </c>
      <c r="F239" s="12">
        <v>774</v>
      </c>
      <c r="G239" s="12">
        <f t="shared" si="8"/>
        <v>936.54</v>
      </c>
      <c r="H239" s="4" t="s">
        <v>262</v>
      </c>
    </row>
    <row r="240" spans="1:8" ht="30.6" x14ac:dyDescent="0.3">
      <c r="A240" s="1">
        <v>230</v>
      </c>
      <c r="B240" s="2">
        <v>45981</v>
      </c>
      <c r="C240" s="3" t="s">
        <v>25</v>
      </c>
      <c r="D240" s="4" t="s">
        <v>183</v>
      </c>
      <c r="E240" s="29" t="s">
        <v>548</v>
      </c>
      <c r="F240" s="12">
        <v>3052.8</v>
      </c>
      <c r="G240" s="12">
        <f t="shared" si="8"/>
        <v>3693.8879999999999</v>
      </c>
      <c r="H240" s="4" t="s">
        <v>262</v>
      </c>
    </row>
    <row r="241" spans="1:8" ht="112.2" x14ac:dyDescent="0.3">
      <c r="A241" s="1">
        <v>231</v>
      </c>
      <c r="B241" s="2" t="s">
        <v>549</v>
      </c>
      <c r="C241" s="3" t="s">
        <v>124</v>
      </c>
      <c r="D241" s="4" t="s">
        <v>550</v>
      </c>
      <c r="E241" s="3" t="s">
        <v>551</v>
      </c>
      <c r="F241" s="12">
        <v>6917.32</v>
      </c>
      <c r="G241" s="12">
        <v>6917.32</v>
      </c>
      <c r="H241" s="4" t="s">
        <v>14</v>
      </c>
    </row>
    <row r="242" spans="1:8" ht="31.8" x14ac:dyDescent="0.3">
      <c r="A242" s="1">
        <v>232</v>
      </c>
      <c r="B242" s="2">
        <v>45982</v>
      </c>
      <c r="C242" s="3" t="s">
        <v>92</v>
      </c>
      <c r="D242" s="4" t="s">
        <v>36</v>
      </c>
      <c r="E242" s="54" t="s">
        <v>552</v>
      </c>
      <c r="F242" s="12">
        <v>220</v>
      </c>
      <c r="G242" s="12">
        <f t="shared" ref="G242:G263" si="9">F242*1.21</f>
        <v>266.2</v>
      </c>
      <c r="H242" s="4" t="s">
        <v>14</v>
      </c>
    </row>
    <row r="243" spans="1:8" ht="20.399999999999999" x14ac:dyDescent="0.3">
      <c r="A243" s="1">
        <v>233</v>
      </c>
      <c r="B243" s="2">
        <v>45982</v>
      </c>
      <c r="C243" s="3" t="s">
        <v>100</v>
      </c>
      <c r="D243" s="4" t="s">
        <v>390</v>
      </c>
      <c r="E243" s="32" t="s">
        <v>553</v>
      </c>
      <c r="F243" s="12">
        <v>970</v>
      </c>
      <c r="G243" s="12">
        <f t="shared" si="9"/>
        <v>1173.7</v>
      </c>
      <c r="H243" s="4" t="s">
        <v>14</v>
      </c>
    </row>
    <row r="244" spans="1:8" ht="51" x14ac:dyDescent="0.3">
      <c r="A244" s="1">
        <v>234</v>
      </c>
      <c r="B244" s="2">
        <v>45982</v>
      </c>
      <c r="C244" s="3" t="s">
        <v>168</v>
      </c>
      <c r="D244" s="4" t="s">
        <v>42</v>
      </c>
      <c r="E244" s="3" t="s">
        <v>170</v>
      </c>
      <c r="F244" s="12">
        <v>71</v>
      </c>
      <c r="G244" s="12">
        <f t="shared" si="9"/>
        <v>85.91</v>
      </c>
      <c r="H244" s="4" t="s">
        <v>14</v>
      </c>
    </row>
    <row r="245" spans="1:8" x14ac:dyDescent="0.3">
      <c r="A245" s="1">
        <v>235</v>
      </c>
      <c r="B245" s="2" t="s">
        <v>554</v>
      </c>
      <c r="C245" s="3" t="s">
        <v>555</v>
      </c>
      <c r="D245" s="4" t="s">
        <v>39</v>
      </c>
      <c r="E245" s="3" t="s">
        <v>556</v>
      </c>
      <c r="F245" s="12">
        <v>160</v>
      </c>
      <c r="G245" s="12">
        <f t="shared" si="9"/>
        <v>193.6</v>
      </c>
      <c r="H245" s="4" t="s">
        <v>14</v>
      </c>
    </row>
    <row r="246" spans="1:8" ht="71.400000000000006" x14ac:dyDescent="0.3">
      <c r="A246" s="1">
        <v>236</v>
      </c>
      <c r="B246" s="2" t="s">
        <v>554</v>
      </c>
      <c r="C246" s="3" t="s">
        <v>460</v>
      </c>
      <c r="D246" s="4" t="s">
        <v>39</v>
      </c>
      <c r="E246" s="3" t="s">
        <v>557</v>
      </c>
      <c r="F246" s="12">
        <v>598</v>
      </c>
      <c r="G246" s="12">
        <f t="shared" si="9"/>
        <v>723.57999999999993</v>
      </c>
      <c r="H246" s="4" t="s">
        <v>262</v>
      </c>
    </row>
    <row r="247" spans="1:8" ht="51" x14ac:dyDescent="0.3">
      <c r="A247" s="1">
        <v>237</v>
      </c>
      <c r="B247" s="2">
        <v>45982</v>
      </c>
      <c r="C247" s="3" t="s">
        <v>168</v>
      </c>
      <c r="D247" s="4" t="s">
        <v>39</v>
      </c>
      <c r="E247" s="28" t="s">
        <v>558</v>
      </c>
      <c r="F247" s="12">
        <v>0</v>
      </c>
      <c r="G247" s="12">
        <f t="shared" si="9"/>
        <v>0</v>
      </c>
      <c r="H247" s="4" t="s">
        <v>14</v>
      </c>
    </row>
    <row r="248" spans="1:8" ht="30.6" x14ac:dyDescent="0.3">
      <c r="A248" s="1">
        <v>238</v>
      </c>
      <c r="B248" s="2">
        <v>45982</v>
      </c>
      <c r="C248" s="3" t="s">
        <v>32</v>
      </c>
      <c r="D248" s="4" t="s">
        <v>33</v>
      </c>
      <c r="E248" s="28" t="s">
        <v>559</v>
      </c>
      <c r="F248" s="12">
        <v>416</v>
      </c>
      <c r="G248" s="12">
        <f t="shared" si="9"/>
        <v>503.36</v>
      </c>
      <c r="H248" s="4" t="s">
        <v>14</v>
      </c>
    </row>
    <row r="249" spans="1:8" ht="20.399999999999999" x14ac:dyDescent="0.3">
      <c r="A249" s="1">
        <v>239</v>
      </c>
      <c r="B249" s="2" t="s">
        <v>560</v>
      </c>
      <c r="C249" s="3" t="s">
        <v>561</v>
      </c>
      <c r="D249" s="4" t="s">
        <v>562</v>
      </c>
      <c r="E249" s="3" t="s">
        <v>563</v>
      </c>
      <c r="F249" s="12">
        <v>1818.2</v>
      </c>
      <c r="G249" s="12">
        <f t="shared" si="9"/>
        <v>2200.0219999999999</v>
      </c>
      <c r="H249" s="4" t="s">
        <v>14</v>
      </c>
    </row>
    <row r="250" spans="1:8" ht="20.399999999999999" x14ac:dyDescent="0.3">
      <c r="A250" s="1">
        <v>240</v>
      </c>
      <c r="B250" s="2">
        <v>45985</v>
      </c>
      <c r="C250" s="3" t="s">
        <v>35</v>
      </c>
      <c r="D250" s="4" t="s">
        <v>36</v>
      </c>
      <c r="E250" s="32" t="s">
        <v>564</v>
      </c>
      <c r="F250" s="12">
        <v>616.58000000000004</v>
      </c>
      <c r="G250" s="12">
        <f t="shared" si="9"/>
        <v>746.06180000000006</v>
      </c>
      <c r="H250" s="4" t="s">
        <v>14</v>
      </c>
    </row>
    <row r="251" spans="1:8" x14ac:dyDescent="0.3">
      <c r="A251" s="1">
        <v>241</v>
      </c>
      <c r="B251" s="2">
        <v>45987</v>
      </c>
      <c r="C251" s="3" t="s">
        <v>35</v>
      </c>
      <c r="D251" s="4" t="s">
        <v>33</v>
      </c>
      <c r="E251" s="3" t="s">
        <v>565</v>
      </c>
      <c r="F251" s="12">
        <v>810</v>
      </c>
      <c r="G251" s="12">
        <f t="shared" si="9"/>
        <v>980.1</v>
      </c>
      <c r="H251" s="4" t="s">
        <v>14</v>
      </c>
    </row>
    <row r="252" spans="1:8" x14ac:dyDescent="0.3">
      <c r="A252" s="1">
        <v>242</v>
      </c>
      <c r="B252" s="2" t="s">
        <v>566</v>
      </c>
      <c r="C252" s="3" t="s">
        <v>567</v>
      </c>
      <c r="D252" s="4" t="s">
        <v>568</v>
      </c>
      <c r="E252" s="3" t="s">
        <v>569</v>
      </c>
      <c r="F252" s="12">
        <v>432</v>
      </c>
      <c r="G252" s="12">
        <f t="shared" si="9"/>
        <v>522.72</v>
      </c>
      <c r="H252" s="4" t="s">
        <v>14</v>
      </c>
    </row>
    <row r="253" spans="1:8" ht="71.400000000000006" x14ac:dyDescent="0.3">
      <c r="A253" s="1">
        <v>243</v>
      </c>
      <c r="B253" s="2">
        <v>45987</v>
      </c>
      <c r="C253" s="3" t="s">
        <v>570</v>
      </c>
      <c r="D253" s="4" t="s">
        <v>313</v>
      </c>
      <c r="E253" s="33" t="s">
        <v>571</v>
      </c>
      <c r="F253" s="12">
        <v>1106</v>
      </c>
      <c r="G253" s="12">
        <f t="shared" si="9"/>
        <v>1338.26</v>
      </c>
      <c r="H253" s="31" t="s">
        <v>53</v>
      </c>
    </row>
    <row r="254" spans="1:8" ht="20.399999999999999" x14ac:dyDescent="0.3">
      <c r="A254" s="1">
        <v>244</v>
      </c>
      <c r="B254" s="2">
        <v>45995</v>
      </c>
      <c r="C254" s="3" t="s">
        <v>38</v>
      </c>
      <c r="D254" s="4" t="s">
        <v>33</v>
      </c>
      <c r="E254" s="34" t="s">
        <v>572</v>
      </c>
      <c r="F254" s="12">
        <v>399</v>
      </c>
      <c r="G254" s="12">
        <f t="shared" si="9"/>
        <v>482.78999999999996</v>
      </c>
      <c r="H254" s="4" t="s">
        <v>14</v>
      </c>
    </row>
    <row r="255" spans="1:8" ht="51" x14ac:dyDescent="0.3">
      <c r="A255" s="1">
        <v>245</v>
      </c>
      <c r="B255" s="2">
        <v>45996</v>
      </c>
      <c r="C255" s="3" t="s">
        <v>168</v>
      </c>
      <c r="D255" s="4" t="s">
        <v>33</v>
      </c>
      <c r="E255" s="3" t="s">
        <v>175</v>
      </c>
      <c r="F255" s="12">
        <v>85</v>
      </c>
      <c r="G255" s="12">
        <f t="shared" si="9"/>
        <v>102.85</v>
      </c>
      <c r="H255" s="4" t="s">
        <v>53</v>
      </c>
    </row>
    <row r="256" spans="1:8" ht="51" x14ac:dyDescent="0.3">
      <c r="A256" s="1">
        <v>246</v>
      </c>
      <c r="B256" s="2">
        <v>45996</v>
      </c>
      <c r="C256" s="3" t="s">
        <v>168</v>
      </c>
      <c r="D256" s="4" t="s">
        <v>33</v>
      </c>
      <c r="E256" s="3" t="s">
        <v>573</v>
      </c>
      <c r="F256" s="12">
        <v>739.1</v>
      </c>
      <c r="G256" s="12">
        <f t="shared" si="9"/>
        <v>894.31100000000004</v>
      </c>
      <c r="H256" s="4" t="s">
        <v>14</v>
      </c>
    </row>
    <row r="257" spans="1:8" ht="20.399999999999999" x14ac:dyDescent="0.3">
      <c r="A257" s="1">
        <v>247</v>
      </c>
      <c r="B257" s="2">
        <v>45999</v>
      </c>
      <c r="C257" s="3" t="s">
        <v>467</v>
      </c>
      <c r="D257" s="4" t="s">
        <v>228</v>
      </c>
      <c r="E257" s="29" t="s">
        <v>574</v>
      </c>
      <c r="F257" s="12">
        <v>300</v>
      </c>
      <c r="G257" s="12">
        <f t="shared" si="9"/>
        <v>363</v>
      </c>
      <c r="H257" s="4" t="s">
        <v>14</v>
      </c>
    </row>
    <row r="258" spans="1:8" x14ac:dyDescent="0.3">
      <c r="A258" s="1">
        <v>248</v>
      </c>
      <c r="B258" s="2">
        <v>46001</v>
      </c>
      <c r="C258" s="3" t="s">
        <v>467</v>
      </c>
      <c r="D258" s="4" t="s">
        <v>213</v>
      </c>
      <c r="E258" s="32" t="s">
        <v>575</v>
      </c>
      <c r="F258" s="12">
        <v>300</v>
      </c>
      <c r="G258" s="12">
        <f t="shared" si="9"/>
        <v>363</v>
      </c>
      <c r="H258" s="4" t="s">
        <v>14</v>
      </c>
    </row>
    <row r="259" spans="1:8" ht="20.399999999999999" x14ac:dyDescent="0.3">
      <c r="A259" s="1">
        <v>249</v>
      </c>
      <c r="B259" s="2" t="s">
        <v>576</v>
      </c>
      <c r="C259" s="3" t="s">
        <v>38</v>
      </c>
      <c r="D259" s="4" t="s">
        <v>577</v>
      </c>
      <c r="E259" s="3" t="s">
        <v>578</v>
      </c>
      <c r="F259" s="12">
        <f>190+219</f>
        <v>409</v>
      </c>
      <c r="G259" s="12">
        <f t="shared" si="9"/>
        <v>494.89</v>
      </c>
      <c r="H259" s="4" t="s">
        <v>14</v>
      </c>
    </row>
    <row r="260" spans="1:8" ht="20.399999999999999" x14ac:dyDescent="0.3">
      <c r="A260" s="1">
        <v>249</v>
      </c>
      <c r="B260" s="2" t="s">
        <v>576</v>
      </c>
      <c r="C260" s="3" t="s">
        <v>38</v>
      </c>
      <c r="D260" s="4" t="s">
        <v>39</v>
      </c>
      <c r="E260" s="3" t="s">
        <v>579</v>
      </c>
      <c r="F260" s="12">
        <v>1450</v>
      </c>
      <c r="G260" s="12">
        <f t="shared" si="9"/>
        <v>1754.5</v>
      </c>
      <c r="H260" s="4" t="s">
        <v>14</v>
      </c>
    </row>
    <row r="261" spans="1:8" ht="30.6" x14ac:dyDescent="0.3">
      <c r="A261" s="1">
        <v>250</v>
      </c>
      <c r="B261" s="2">
        <v>46002</v>
      </c>
      <c r="C261" s="3" t="s">
        <v>166</v>
      </c>
      <c r="D261" s="4" t="s">
        <v>33</v>
      </c>
      <c r="E261" s="28" t="s">
        <v>580</v>
      </c>
      <c r="F261" s="12">
        <v>220</v>
      </c>
      <c r="G261" s="12">
        <f t="shared" si="9"/>
        <v>266.2</v>
      </c>
      <c r="H261" s="4" t="s">
        <v>14</v>
      </c>
    </row>
    <row r="262" spans="1:8" ht="30.6" x14ac:dyDescent="0.3">
      <c r="A262" s="1">
        <v>251</v>
      </c>
      <c r="B262" s="2">
        <v>46002</v>
      </c>
      <c r="C262" s="3" t="s">
        <v>291</v>
      </c>
      <c r="D262" s="4" t="s">
        <v>173</v>
      </c>
      <c r="E262" s="32" t="s">
        <v>581</v>
      </c>
      <c r="F262" s="12">
        <v>1350</v>
      </c>
      <c r="G262" s="12">
        <f t="shared" si="9"/>
        <v>1633.5</v>
      </c>
      <c r="H262" s="4" t="s">
        <v>14</v>
      </c>
    </row>
    <row r="263" spans="1:8" ht="81.599999999999994" x14ac:dyDescent="0.3">
      <c r="A263" s="1">
        <v>252</v>
      </c>
      <c r="B263" s="2">
        <v>46002</v>
      </c>
      <c r="C263" s="3" t="s">
        <v>413</v>
      </c>
      <c r="D263" s="4" t="s">
        <v>39</v>
      </c>
      <c r="E263" s="3" t="s">
        <v>582</v>
      </c>
      <c r="F263" s="12">
        <v>1029</v>
      </c>
      <c r="G263" s="12">
        <f t="shared" si="9"/>
        <v>1245.0899999999999</v>
      </c>
      <c r="H263" s="4" t="s">
        <v>14</v>
      </c>
    </row>
    <row r="264" spans="1:8" ht="20.399999999999999" x14ac:dyDescent="0.3">
      <c r="A264" s="1">
        <v>253</v>
      </c>
      <c r="B264" s="2" t="s">
        <v>576</v>
      </c>
      <c r="C264" s="3" t="s">
        <v>443</v>
      </c>
      <c r="D264" s="4" t="s">
        <v>193</v>
      </c>
      <c r="E264" s="3" t="s">
        <v>337</v>
      </c>
      <c r="F264" s="12">
        <v>3210</v>
      </c>
      <c r="G264" s="12">
        <f>F264*1.21</f>
        <v>3884.1</v>
      </c>
      <c r="H264" s="4" t="s">
        <v>14</v>
      </c>
    </row>
    <row r="265" spans="1:8" ht="20.399999999999999" x14ac:dyDescent="0.3">
      <c r="A265" s="1">
        <v>254</v>
      </c>
      <c r="B265" s="2" t="s">
        <v>583</v>
      </c>
      <c r="C265" s="3" t="s">
        <v>343</v>
      </c>
      <c r="D265" s="4" t="s">
        <v>320</v>
      </c>
      <c r="E265" s="3" t="s">
        <v>321</v>
      </c>
      <c r="F265" s="12">
        <v>700</v>
      </c>
      <c r="G265" s="12">
        <f>F265*1.21</f>
        <v>847</v>
      </c>
      <c r="H265" s="4" t="s">
        <v>14</v>
      </c>
    </row>
    <row r="266" spans="1:8" ht="40.799999999999997" x14ac:dyDescent="0.3">
      <c r="A266" s="15">
        <v>255</v>
      </c>
      <c r="B266" s="16" t="s">
        <v>583</v>
      </c>
      <c r="C266" s="35" t="s">
        <v>584</v>
      </c>
      <c r="D266" s="36" t="s">
        <v>20</v>
      </c>
      <c r="E266" s="35" t="s">
        <v>585</v>
      </c>
      <c r="F266" s="37">
        <v>4160</v>
      </c>
      <c r="G266" s="37">
        <f>F266*1.21</f>
        <v>5033.5999999999995</v>
      </c>
      <c r="H266" s="36" t="s">
        <v>14</v>
      </c>
    </row>
    <row r="267" spans="1:8" ht="30.6" x14ac:dyDescent="0.3">
      <c r="A267" s="15">
        <v>256</v>
      </c>
      <c r="B267" s="16">
        <v>46006</v>
      </c>
      <c r="C267" s="35" t="s">
        <v>586</v>
      </c>
      <c r="D267" s="36" t="s">
        <v>587</v>
      </c>
      <c r="E267" s="38" t="s">
        <v>588</v>
      </c>
      <c r="F267" s="37">
        <v>4900</v>
      </c>
      <c r="G267" s="37">
        <v>5929</v>
      </c>
      <c r="H267" s="36" t="s">
        <v>53</v>
      </c>
    </row>
    <row r="268" spans="1:8" s="58" customFormat="1" ht="51" x14ac:dyDescent="0.3">
      <c r="A268" s="56">
        <v>257</v>
      </c>
      <c r="B268" s="57">
        <v>46013</v>
      </c>
      <c r="C268" s="29" t="s">
        <v>168</v>
      </c>
      <c r="D268" s="30" t="s">
        <v>39</v>
      </c>
      <c r="E268" s="29" t="s">
        <v>558</v>
      </c>
      <c r="F268" s="25">
        <v>960</v>
      </c>
      <c r="G268" s="25">
        <f>F268*1.21</f>
        <v>1161.5999999999999</v>
      </c>
      <c r="H268" s="30" t="s">
        <v>53</v>
      </c>
    </row>
    <row r="269" spans="1:8" x14ac:dyDescent="0.3">
      <c r="F269" s="59"/>
      <c r="G269" s="59"/>
      <c r="H269" s="60"/>
    </row>
  </sheetData>
  <mergeCells count="2">
    <mergeCell ref="A2:H2"/>
    <mergeCell ref="A3:H3"/>
  </mergeCells>
  <conditionalFormatting sqref="E15">
    <cfRule type="colorScale" priority="17">
      <colorScale>
        <cfvo type="min"/>
        <cfvo type="max"/>
        <color rgb="FF63BE7B"/>
        <color rgb="FFFFEF9C"/>
      </colorScale>
    </cfRule>
  </conditionalFormatting>
  <conditionalFormatting sqref="E22">
    <cfRule type="colorScale" priority="16">
      <colorScale>
        <cfvo type="min"/>
        <cfvo type="percentile" val="50"/>
        <cfvo type="max"/>
        <color rgb="FFF8696B"/>
        <color rgb="FFFFEB84"/>
        <color rgb="FF63BE7B"/>
      </colorScale>
    </cfRule>
  </conditionalFormatting>
  <conditionalFormatting sqref="E72">
    <cfRule type="colorScale" priority="15">
      <colorScale>
        <cfvo type="min"/>
        <cfvo type="percentile" val="50"/>
        <cfvo type="max"/>
        <color rgb="FFF8696B"/>
        <color rgb="FFFFEB84"/>
        <color rgb="FF63BE7B"/>
      </colorScale>
    </cfRule>
  </conditionalFormatting>
  <conditionalFormatting sqref="E80">
    <cfRule type="colorScale" priority="14">
      <colorScale>
        <cfvo type="min"/>
        <cfvo type="percentile" val="50"/>
        <cfvo type="max"/>
        <color rgb="FFF8696B"/>
        <color rgb="FFFFEB84"/>
        <color rgb="FF63BE7B"/>
      </colorScale>
    </cfRule>
  </conditionalFormatting>
  <conditionalFormatting sqref="E85">
    <cfRule type="colorScale" priority="13">
      <colorScale>
        <cfvo type="min"/>
        <cfvo type="percentile" val="50"/>
        <cfvo type="max"/>
        <color rgb="FFF8696B"/>
        <color rgb="FFFFEB84"/>
        <color rgb="FF63BE7B"/>
      </colorScale>
    </cfRule>
  </conditionalFormatting>
  <conditionalFormatting sqref="E98">
    <cfRule type="colorScale" priority="12">
      <colorScale>
        <cfvo type="min"/>
        <cfvo type="percentile" val="50"/>
        <cfvo type="max"/>
        <color rgb="FFF8696B"/>
        <color rgb="FFFFEB84"/>
        <color rgb="FF63BE7B"/>
      </colorScale>
    </cfRule>
  </conditionalFormatting>
  <conditionalFormatting sqref="E122">
    <cfRule type="colorScale" priority="11">
      <colorScale>
        <cfvo type="min"/>
        <cfvo type="percentile" val="50"/>
        <cfvo type="max"/>
        <color rgb="FFF8696B"/>
        <color rgb="FFFFEB84"/>
        <color rgb="FF63BE7B"/>
      </colorScale>
    </cfRule>
  </conditionalFormatting>
  <conditionalFormatting sqref="E124">
    <cfRule type="colorScale" priority="10">
      <colorScale>
        <cfvo type="min"/>
        <cfvo type="percentile" val="50"/>
        <cfvo type="max"/>
        <color rgb="FFF8696B"/>
        <color rgb="FFFFEB84"/>
        <color rgb="FF63BE7B"/>
      </colorScale>
    </cfRule>
  </conditionalFormatting>
  <conditionalFormatting sqref="D137">
    <cfRule type="colorScale" priority="9">
      <colorScale>
        <cfvo type="min"/>
        <cfvo type="percentile" val="50"/>
        <cfvo type="max"/>
        <color rgb="FFF8696B"/>
        <color rgb="FFFFEB84"/>
        <color rgb="FF63BE7B"/>
      </colorScale>
    </cfRule>
  </conditionalFormatting>
  <conditionalFormatting sqref="E154">
    <cfRule type="colorScale" priority="8">
      <colorScale>
        <cfvo type="min"/>
        <cfvo type="percentile" val="50"/>
        <cfvo type="max"/>
        <color rgb="FFF8696B"/>
        <color rgb="FFFFEB84"/>
        <color rgb="FF63BE7B"/>
      </colorScale>
    </cfRule>
  </conditionalFormatting>
  <conditionalFormatting sqref="E162">
    <cfRule type="colorScale" priority="7">
      <colorScale>
        <cfvo type="min"/>
        <cfvo type="percentile" val="50"/>
        <cfvo type="max"/>
        <color rgb="FFF8696B"/>
        <color rgb="FFFFEB84"/>
        <color rgb="FF63BE7B"/>
      </colorScale>
    </cfRule>
  </conditionalFormatting>
  <conditionalFormatting sqref="E169">
    <cfRule type="colorScale" priority="6">
      <colorScale>
        <cfvo type="min"/>
        <cfvo type="percentile" val="50"/>
        <cfvo type="max"/>
        <color rgb="FFF8696B"/>
        <color rgb="FFFFEB84"/>
        <color rgb="FF63BE7B"/>
      </colorScale>
    </cfRule>
  </conditionalFormatting>
  <conditionalFormatting sqref="E170">
    <cfRule type="colorScale" priority="5">
      <colorScale>
        <cfvo type="min"/>
        <cfvo type="percentile" val="50"/>
        <cfvo type="max"/>
        <color rgb="FFF8696B"/>
        <color rgb="FFFFEB84"/>
        <color rgb="FF63BE7B"/>
      </colorScale>
    </cfRule>
  </conditionalFormatting>
  <conditionalFormatting sqref="E267">
    <cfRule type="colorScale" priority="4">
      <colorScale>
        <cfvo type="min"/>
        <cfvo type="percentile" val="50"/>
        <cfvo type="max"/>
        <color rgb="FFF8696B"/>
        <color rgb="FFFFEB84"/>
        <color rgb="FF63BE7B"/>
      </colorScale>
    </cfRule>
  </conditionalFormatting>
  <conditionalFormatting sqref="B99:E101 B72:D72 A22:D22 H22 A43:D43 F43:H43 A50:G50 F72:H72 B80:D80 B81:E84 B85:D85 F80:H85 B98:D98 F98:H101 A5:H21 A23:H42 A44:H49 A51:H54 B55:H71 B86:H97 A55:A169 B73:H79">
    <cfRule type="colorScale" priority="23">
      <colorScale>
        <cfvo type="min"/>
        <cfvo type="percentile" val="50"/>
        <cfvo type="max"/>
        <color rgb="FFF8696B"/>
        <color rgb="FFFFEB84"/>
        <color rgb="FF63BE7B"/>
      </colorScale>
    </cfRule>
  </conditionalFormatting>
  <conditionalFormatting sqref="L8">
    <cfRule type="colorScale" priority="3">
      <colorScale>
        <cfvo type="min"/>
        <cfvo type="max"/>
        <color theme="0"/>
        <color rgb="FFFFEF9C"/>
      </colorScale>
    </cfRule>
  </conditionalFormatting>
  <conditionalFormatting sqref="A4:XFD268">
    <cfRule type="colorScale" priority="47">
      <colorScale>
        <cfvo type="min"/>
        <cfvo type="max"/>
        <color theme="0"/>
        <color rgb="FFFFEF9C"/>
      </colorScale>
    </cfRule>
    <cfRule type="colorScale" priority="1">
      <colorScale>
        <cfvo type="min"/>
        <cfvo type="max"/>
        <color theme="0"/>
        <color rgb="FFFFEF9C"/>
      </colorScale>
    </cfRule>
  </conditionalFormatting>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2025-12-30T09:44:02Z</dcterms:created>
  <dcterms:modified xsi:type="dcterms:W3CDTF">2026-01-21T13:24:30Z</dcterms:modified>
</cp:coreProperties>
</file>